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dministration\Financial Compliance Team\Compliance Reviews\NIH Cap Review\Archived NIH Cap calculators\"/>
    </mc:Choice>
  </mc:AlternateContent>
  <xr:revisionPtr revIDLastSave="0" documentId="13_ncr:1_{E3179069-2CC3-44E5-B7A7-A0D1F30E9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<sst xmlns="http://schemas.openxmlformats.org/spreadsheetml/2006/main" count="114" uniqueCount="35">
  <si>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</si>
  <si>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</si>
  <si>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</si>
  <si>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</si>
  <si>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</si>
  <si>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</si>
  <si>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</si>
  <si>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</si>
  <si>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</si>
  <si>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</si>
  <si>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</si>
  <si>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</si>
  <si>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</si>
  <si>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</si>
  <si>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</si>
  <si>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</si>
  <si>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</si>
  <si>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</si>
  <si>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</si>
  <si>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</si>
  <si>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</si>
  <si>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</si>
  <si>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</si>
  <si>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</si>
  <si>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</si>
  <si>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</si>
  <si>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</si>
  <si>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</si>
  <si>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</si>
  <si>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</si>
  <si>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</si>
  <si>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</si>
  <si>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University of Arizona, Sponsored Projects &amp; Contracting Services</t>
  </si>
  <si>
    <t>Last update 2/16/22</t>
  </si>
  <si>
    <t>HHS/NIH Salary Cap and Cost Share Funding Worksheet for FY 2022, 1/1/2022 - 6/30/2022 effort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</si>
</sst>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H61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32</v>
      </c>
      <c r="H1" s="92" t="s">
        <v>33</v>
      </c>
    </row>
    <row r="2" spans="2:8" x14ac:dyDescent="0.25">
      <c r="B2" s="1" t="s">
        <v>34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28</v>
      </c>
      <c r="D5" s="4"/>
      <c r="E5" s="4"/>
      <c r="F5" s="4"/>
      <c r="G5" s="27"/>
      <c r="H5" s="27"/>
    </row>
    <row r="6" spans="2:8" s="7" customFormat="1" x14ac:dyDescent="0.25">
      <c r="B6" s="24" t="s">
        <v>17</v>
      </c>
      <c r="D6" s="5"/>
      <c r="E6" s="5"/>
      <c r="F6" s="5"/>
      <c r="G6" s="26"/>
      <c r="H6" s="26"/>
    </row>
    <row r="7" spans="2:8" s="7" customFormat="1" x14ac:dyDescent="0.25">
      <c r="B7" s="24" t="s">
        <v>29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19</v>
      </c>
      <c r="H9" s="78" t="s">
        <v>27</v>
      </c>
    </row>
    <row r="10" spans="2:8" x14ac:dyDescent="0.2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9.0918016691212567E-3</v>
      </c>
      <c r="H11" s="33">
        <f>(H10/$C$29)*($C$27-$C$29)</f>
        <v>2272.950417280314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4.9091801669121256E-2</v>
      </c>
      <c r="H12" s="31">
        <f>H10+H11</f>
        <v>12272.950417280314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24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26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21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203700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22</v>
      </c>
      <c r="C29" s="75">
        <f>C25*(IF(C12="F",1,0.75))*C13</f>
        <v>203700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30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203700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I47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'Analyze by Dollars Charged'!B1</f>
        <v>University of Arizona, Sponsored Projects &amp; Contracting Services</v>
      </c>
      <c r="H1" s="92" t="str">
        <f>'Analyze by Dollars Charged'!H1</f>
        <v>Last update 2/16/22</v>
      </c>
    </row>
    <row r="2" spans="2:9" x14ac:dyDescent="0.25">
      <c r="B2" s="1" t="str">
        <f>'Analyze by Dollars Charged'!B2</f>
        <v>HHS/NIH Salary Cap and Cost Share Funding Worksheet for FY 2022, 1/1/2022 - 6/30/2022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28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29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19</v>
      </c>
      <c r="H9" s="78" t="s">
        <v>27</v>
      </c>
    </row>
    <row r="10" spans="2:9" x14ac:dyDescent="0.2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6.1109999999999998E-2</v>
      </c>
      <c r="H10" s="29">
        <f>$C$15*$C$29</f>
        <v>15277.5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3.8890000000000001E-2</v>
      </c>
      <c r="H11" s="29">
        <f>($C$15*$C$27)-H10</f>
        <v>9722.5</v>
      </c>
    </row>
    <row r="12" spans="2:9" x14ac:dyDescent="0.25">
      <c r="B12" s="16" t="s">
        <v>14</v>
      </c>
      <c r="C12" s="51" t="s">
        <v>0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25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26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21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203700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20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22</v>
      </c>
      <c r="C29" s="75">
        <f>C25*(IF(C12="F",1,0.75))*C13</f>
        <v>152775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 xr:uid="{00000000-0002-0000-0100-000000000000}">
      <formula1>1</formula1>
    </dataValidation>
    <dataValidation type="whole" operator="equal" allowBlank="1" showInputMessage="1" showErrorMessage="1" error="Please do not edit these fields_x000a_" sqref="C25" xr:uid="{00000000-0002-0000-0100-000001000000}">
      <formula1>203700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E3B64930052439F356FDAFC6693FE" ma:contentTypeVersion="12" ma:contentTypeDescription="Create a new document." ma:contentTypeScope="" ma:versionID="1eaf1082e863dfecf0e3ec9b33cbc1c5">
  <xsd:schema xmlns:xsd="http://www.w3.org/2001/XMLSchema" xmlns:xs="http://www.w3.org/2001/XMLSchema" xmlns:p="http://schemas.microsoft.com/office/2006/metadata/properties" xmlns:ns1="http://schemas.microsoft.com/sharepoint/v3" xmlns:ns3="a4a1131a-585c-4822-a6ee-5658b632d6e1" targetNamespace="http://schemas.microsoft.com/office/2006/metadata/properties" ma:root="true" ma:fieldsID="acead6add3f32765d381af9da34223bc" ns1:_="" ns3:_="">
    <xsd:import namespace="http://schemas.microsoft.com/sharepoint/v3"/>
    <xsd:import namespace="a4a1131a-585c-4822-a6ee-5658b632d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1131a-585c-4822-a6ee-5658b632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E39636-03D3-441C-8CD0-12124E436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3FFFB-4165-42D8-9C47-28FEF32A0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a1131a-585c-4822-a6ee-5658b632d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F505B-A37C-4D59-8080-D2CD8BF527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Tabatha Holan</cp:lastModifiedBy>
  <cp:lastPrinted>2016-01-05T15:56:37Z</cp:lastPrinted>
  <dcterms:created xsi:type="dcterms:W3CDTF">2012-10-15T16:55:35Z</dcterms:created>
  <dcterms:modified xsi:type="dcterms:W3CDTF">2022-02-17T16:39:12Z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0x010100317E3B64930052439F356FDAFC6693FE</vt:lpwstr>
  </property>
</Properties>
</file>