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james2\Box\RSDV_AWP\IACUC Documents\Forms, Labels &amp; Signs [D]\I-IS-FM-001 Breeding Addendum\"/>
    </mc:Choice>
  </mc:AlternateContent>
  <xr:revisionPtr revIDLastSave="0" documentId="13_ncr:1_{4C35BA3D-F5EA-441A-9372-CEDB33626747}" xr6:coauthVersionLast="47" xr6:coauthVersionMax="47" xr10:uidLastSave="{00000000-0000-0000-0000-000000000000}"/>
  <bookViews>
    <workbookView xWindow="-35535" yWindow="-2325" windowWidth="25815" windowHeight="19305" xr2:uid="{00000000-000D-0000-FFFF-FFFF00000000}"/>
  </bookViews>
  <sheets>
    <sheet name="Breeding Addendum" sheetId="3"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3" l="1"/>
  <c r="H38" i="3" s="1"/>
  <c r="E40" i="3"/>
  <c r="H40" i="3"/>
  <c r="I40" i="3"/>
  <c r="J40" i="3"/>
  <c r="J36" i="3"/>
  <c r="B47" i="3"/>
  <c r="E36" i="3"/>
  <c r="H36" i="3"/>
  <c r="I36" i="3"/>
  <c r="E37" i="3"/>
  <c r="H37" i="3"/>
  <c r="I37" i="3"/>
  <c r="J37" i="3"/>
  <c r="E39" i="3"/>
  <c r="H39" i="3"/>
  <c r="I39" i="3"/>
  <c r="J39" i="3"/>
  <c r="E41" i="3"/>
  <c r="H41" i="3"/>
  <c r="I41" i="3"/>
  <c r="J41" i="3"/>
  <c r="E42" i="3"/>
  <c r="H42" i="3"/>
  <c r="I42" i="3"/>
  <c r="J42" i="3"/>
  <c r="E43" i="3"/>
  <c r="H43" i="3"/>
  <c r="I43" i="3"/>
  <c r="J43" i="3"/>
  <c r="E35" i="3"/>
  <c r="I38" i="3" l="1"/>
  <c r="J38" i="3" s="1"/>
  <c r="H35" i="3"/>
  <c r="I35" i="3" s="1"/>
  <c r="J35" i="3" s="1"/>
  <c r="J44" i="3" l="1"/>
  <c r="A47" i="3" s="1"/>
  <c r="C47" i="3" s="1"/>
</calcChain>
</file>

<file path=xl/sharedStrings.xml><?xml version="1.0" encoding="utf-8"?>
<sst xmlns="http://schemas.openxmlformats.org/spreadsheetml/2006/main" count="53" uniqueCount="45">
  <si>
    <t>1. Justification for Maintaining an In-House Breeding Colony</t>
  </si>
  <si>
    <t>2. Breeding Methods</t>
  </si>
  <si>
    <t>The following methods will be used: (check all that apply)</t>
  </si>
  <si>
    <t>Total</t>
  </si>
  <si>
    <t>Information about Breeders</t>
  </si>
  <si>
    <t>a) Strain(s):</t>
  </si>
  <si>
    <t xml:space="preserve">RODENT BREEDING ADDENDUM </t>
  </si>
  <si>
    <t>Protocol #:</t>
  </si>
  <si>
    <t xml:space="preserve">Species: (Select all that apply) </t>
  </si>
  <si>
    <t xml:space="preserve">University of Arizona </t>
  </si>
  <si>
    <t xml:space="preserve">      a. Mating Scheme</t>
  </si>
  <si>
    <t xml:space="preserve">      b. Genotyping and Identification</t>
  </si>
  <si>
    <t>Total Colony Estimate</t>
  </si>
  <si>
    <t xml:space="preserve">      d. Breeders</t>
  </si>
  <si>
    <t xml:space="preserve">      e. Assessment of pregnancy/reproductive stage</t>
  </si>
  <si>
    <t>Yes</t>
  </si>
  <si>
    <t>No</t>
  </si>
  <si>
    <t>TABLE 1</t>
  </si>
  <si>
    <t>b) # Needed for Research Study</t>
  </si>
  <si>
    <t>c) % Offspring w/Required Genotype (represented as a decimal)</t>
  </si>
  <si>
    <t>d) Gender Needed for Research</t>
  </si>
  <si>
    <t>e)Estimated Total # of Offspring Produced</t>
  </si>
  <si>
    <t>f)Average # pups/litter</t>
  </si>
  <si>
    <t>g) Average # litters/ Female</t>
  </si>
  <si>
    <t>h) Subtotal # of Breeders</t>
  </si>
  <si>
    <t>j) Estimated Total # of Breeders Needed</t>
  </si>
  <si>
    <t>a) Strains (s):</t>
  </si>
  <si>
    <t>Minus Total#  Needed for Research Study</t>
  </si>
  <si>
    <t xml:space="preserve">Notes: </t>
  </si>
  <si>
    <t>Describe</t>
  </si>
  <si>
    <t>Information about Offspring</t>
  </si>
  <si>
    <t>Equals Breeding Colony Minus Research Animals</t>
  </si>
  <si>
    <t>Established total</t>
  </si>
  <si>
    <t>Both</t>
  </si>
  <si>
    <t>One</t>
  </si>
  <si>
    <t>** For additional strains, insert new line and press CRTL+D to copy the formulas**</t>
  </si>
  <si>
    <t xml:space="preserve">      c. Weaning and Culling</t>
  </si>
  <si>
    <t xml:space="preserve">4. Animal Numbers for Established Strains: </t>
  </si>
  <si>
    <t>5. Total Animals Requested</t>
  </si>
  <si>
    <t>** For additional strains, insert new line and then press CRTL+D to copy the formulas**</t>
  </si>
  <si>
    <t>Table 2</t>
  </si>
  <si>
    <t>b) Breeder Phenotype has negative impact on health and/or fertility</t>
  </si>
  <si>
    <t>c) Offspring Phenotype results in infertility and/ or lethality</t>
  </si>
  <si>
    <t>d) Phenotype causes pain/distress, e.g., offspring do not survive past 8 weeks, induction of tumors after 4 months of age, delevopment of anemia by 6 months, prone to skin disprders, blindness, etc.</t>
  </si>
  <si>
    <t>3. Negative Phenotypes: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</si>
</sst>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18"/>
      <color theme="1"/>
      <name val="Calibri"/>
      <family val="2"/>
      <scheme val="minor"/>
    </font>
    <font>
      <b/>
      <sz val="14"/>
      <color theme="1"/>
      <name val="Calibri"/>
      <family val="2"/>
      <scheme val="minor"/>
    </font>
    <font>
      <sz val="8"/>
      <color rgb="FF000000"/>
      <name val="Segoe UI"/>
      <family val="2"/>
    </font>
    <font>
      <sz val="14"/>
      <color theme="1"/>
      <name val="Calibri"/>
      <family val="2"/>
      <scheme val="minor"/>
    </font>
    <font>
      <i/>
      <sz val="11"/>
      <color theme="1"/>
      <name val="Calibri"/>
      <family val="2"/>
      <scheme val="minor"/>
    </font>
    <font>
      <b/>
      <sz val="9"/>
      <color rgb="FFFF0000"/>
      <name val="Calibri"/>
      <family val="2"/>
      <scheme val="minor"/>
    </font>
    <font>
      <b/>
      <sz val="9"/>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47">
    <xf numFmtId="0" fontId="0" fillId="0" borderId="0" xfId="0"/>
    <xf numFmtId="0" fontId="0" fillId="2" borderId="0" xfId="0" applyFill="1"/>
    <xf numFmtId="0" fontId="1" fillId="2" borderId="0" xfId="0" applyFont="1" applyFill="1"/>
    <xf numFmtId="0" fontId="2" fillId="2" borderId="0" xfId="0" applyFont="1" applyFill="1" applyAlignment="1">
      <alignment vertical="top"/>
    </xf>
    <xf numFmtId="0" fontId="0" fillId="2" borderId="1" xfId="0" applyFill="1" applyBorder="1"/>
    <xf numFmtId="0" fontId="0" fillId="2" borderId="2" xfId="0" applyFill="1" applyBorder="1"/>
    <xf numFmtId="0" fontId="3" fillId="2" borderId="0" xfId="0" applyFont="1" applyFill="1" applyAlignment="1">
      <alignment vertical="center"/>
    </xf>
    <xf numFmtId="0" fontId="0" fillId="2" borderId="0" xfId="0" applyFill="1" applyAlignment="1">
      <alignment vertical="center"/>
    </xf>
    <xf numFmtId="0" fontId="0" fillId="2" borderId="3" xfId="0" applyFill="1" applyBorder="1"/>
    <xf numFmtId="0" fontId="7" fillId="2" borderId="3" xfId="0" applyFont="1" applyFill="1" applyBorder="1"/>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2" fillId="2" borderId="0" xfId="0" applyFont="1" applyFill="1"/>
    <xf numFmtId="0" fontId="8" fillId="2" borderId="0" xfId="0" applyFont="1" applyFill="1"/>
    <xf numFmtId="0" fontId="9" fillId="2" borderId="0" xfId="0" applyFont="1" applyFill="1"/>
    <xf numFmtId="0" fontId="0" fillId="2" borderId="9" xfId="0" applyFill="1" applyBorder="1"/>
    <xf numFmtId="0" fontId="7" fillId="2" borderId="9" xfId="0" applyFont="1" applyFill="1" applyBorder="1"/>
    <xf numFmtId="0" fontId="0" fillId="2" borderId="4" xfId="0" applyFill="1" applyBorder="1" applyAlignment="1">
      <alignment horizontal="center" vertical="center"/>
    </xf>
    <xf numFmtId="0" fontId="0" fillId="2" borderId="10" xfId="0" applyFill="1" applyBorder="1"/>
    <xf numFmtId="0" fontId="4" fillId="3" borderId="0" xfId="0" applyFont="1" applyFill="1"/>
    <xf numFmtId="0" fontId="0" fillId="3" borderId="0" xfId="0" applyFill="1"/>
    <xf numFmtId="0" fontId="0" fillId="4" borderId="5" xfId="0" applyFill="1" applyBorder="1" applyAlignment="1">
      <alignment horizontal="center" vertical="center" wrapText="1"/>
    </xf>
    <xf numFmtId="0" fontId="0" fillId="5" borderId="8"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0" fillId="6" borderId="4" xfId="0" applyFill="1" applyBorder="1" applyAlignment="1">
      <alignment wrapText="1"/>
    </xf>
    <xf numFmtId="0" fontId="0" fillId="6" borderId="5" xfId="0" applyFill="1" applyBorder="1" applyAlignment="1">
      <alignment wrapText="1"/>
    </xf>
    <xf numFmtId="1" fontId="0" fillId="2" borderId="3" xfId="0" applyNumberFormat="1" applyFill="1" applyBorder="1" applyAlignment="1">
      <alignment horizontal="center" vertical="center" wrapText="1"/>
    </xf>
    <xf numFmtId="1" fontId="0" fillId="6" borderId="3" xfId="0" applyNumberFormat="1" applyFill="1" applyBorder="1"/>
    <xf numFmtId="1" fontId="0" fillId="2" borderId="9" xfId="0" applyNumberFormat="1" applyFill="1" applyBorder="1"/>
    <xf numFmtId="0" fontId="0" fillId="6" borderId="11" xfId="0" applyFill="1" applyBorder="1" applyAlignment="1">
      <alignment horizontal="center" vertical="center" wrapText="1"/>
    </xf>
    <xf numFmtId="0" fontId="0" fillId="6" borderId="13" xfId="0" applyFill="1" applyBorder="1" applyAlignment="1">
      <alignment wrapText="1"/>
    </xf>
    <xf numFmtId="0" fontId="0" fillId="5" borderId="13" xfId="0" applyFill="1" applyBorder="1" applyAlignment="1">
      <alignment horizontal="center" vertical="center" wrapText="1"/>
    </xf>
    <xf numFmtId="0" fontId="0" fillId="6" borderId="4" xfId="0" applyFill="1" applyBorder="1" applyAlignment="1">
      <alignment horizontal="center" wrapText="1"/>
    </xf>
    <xf numFmtId="0" fontId="0" fillId="6" borderId="5" xfId="0" applyFill="1" applyBorder="1" applyAlignment="1">
      <alignment horizontal="center" wrapText="1"/>
    </xf>
    <xf numFmtId="0" fontId="0" fillId="6" borderId="6" xfId="0" applyFill="1" applyBorder="1" applyAlignment="1">
      <alignment horizontal="center" wrapText="1"/>
    </xf>
    <xf numFmtId="0" fontId="0" fillId="2" borderId="9" xfId="0" applyFill="1" applyBorder="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7" fillId="2" borderId="9" xfId="0" applyFont="1" applyFill="1" applyBorder="1" applyAlignment="1">
      <alignment horizontal="center"/>
    </xf>
    <xf numFmtId="0" fontId="7" fillId="2" borderId="3" xfId="0" applyFont="1" applyFill="1" applyBorder="1" applyAlignment="1">
      <alignment horizontal="center"/>
    </xf>
    <xf numFmtId="0" fontId="0" fillId="6" borderId="10" xfId="0" applyFill="1" applyBorder="1" applyAlignment="1">
      <alignment horizontal="center"/>
    </xf>
    <xf numFmtId="0" fontId="0" fillId="6" borderId="12" xfId="0" applyFill="1" applyBorder="1" applyAlignment="1">
      <alignment horizontal="center"/>
    </xf>
    <xf numFmtId="0" fontId="0" fillId="2" borderId="0" xfId="0" applyFill="1" applyAlignment="1">
      <alignment horizontal="center"/>
    </xf>
    <xf numFmtId="0" fontId="4" fillId="3" borderId="0" xfId="0" applyFont="1" applyFill="1"/>
    <xf numFmtId="0" fontId="6" fillId="5" borderId="3" xfId="0" applyFont="1" applyFill="1" applyBorder="1" applyAlignment="1">
      <alignment horizontal="center"/>
    </xf>
    <xf numFmtId="0" fontId="6" fillId="4"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2</xdr:row>
          <xdr:rowOff>114300</xdr:rowOff>
        </xdr:from>
        <xdr:to>
          <xdr:col>1</xdr:col>
          <xdr:colOff>485775</xdr:colOff>
          <xdr:row>3</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Mouse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5</xdr:row>
          <xdr:rowOff>114300</xdr:rowOff>
        </xdr:from>
        <xdr:to>
          <xdr:col>3</xdr:col>
          <xdr:colOff>323850</xdr:colOff>
          <xdr:row>5</xdr:row>
          <xdr:rowOff>428625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None of the strains listed below (or their genetic equivalents) are commercially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xdr:row>
          <xdr:rowOff>342900</xdr:rowOff>
        </xdr:from>
        <xdr:to>
          <xdr:col>3</xdr:col>
          <xdr:colOff>781050</xdr:colOff>
          <xdr:row>5</xdr:row>
          <xdr:rowOff>638175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 Strains are available commercially, but are bred in-house for the following reason: (check all that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9</xdr:row>
          <xdr:rowOff>63500</xdr:rowOff>
        </xdr:from>
        <xdr:to>
          <xdr:col>2</xdr:col>
          <xdr:colOff>1647825</xdr:colOff>
          <xdr:row>9</xdr:row>
          <xdr:rowOff>390525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The breeding cage will contain no more than: 2 adults plus 1 litter at any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374650</xdr:rowOff>
        </xdr:from>
        <xdr:to>
          <xdr:col>3</xdr:col>
          <xdr:colOff>76200</xdr:colOff>
          <xdr:row>10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The breeding cage will contain more than: 2 adults plus 1 litter (Protocol Exceptions page: complete 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xdr:row>
          <xdr:rowOff>101600</xdr:rowOff>
        </xdr:from>
        <xdr:to>
          <xdr:col>1</xdr:col>
          <xdr:colOff>1028700</xdr:colOff>
          <xdr:row>3</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xdr:row>
          <xdr:rowOff>107950</xdr:rowOff>
        </xdr:from>
        <xdr:to>
          <xdr:col>1</xdr:col>
          <xdr:colOff>1428750</xdr:colOff>
          <xdr:row>3</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11</xdr:row>
          <xdr:rowOff>165100</xdr:rowOff>
        </xdr:from>
        <xdr:to>
          <xdr:col>0</xdr:col>
          <xdr:colOff>1552575</xdr:colOff>
          <xdr:row>11</xdr:row>
          <xdr:rowOff>381000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11</xdr:row>
          <xdr:rowOff>323850</xdr:rowOff>
        </xdr:from>
        <xdr:to>
          <xdr:col>3</xdr:col>
          <xdr:colOff>1285875</xdr:colOff>
          <xdr:row>11</xdr:row>
          <xdr:rowOff>704850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Standard genotyping/identification: Ear punch, ear tag, semi-permanant marking (non-toxic ink), or permanent marking (tattoo). Tail tipping performed as described on IACUC Guidance 203. Toe Clipping performed as described on IACUC Guidance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311150</xdr:colOff>
          <xdr:row>11</xdr:row>
          <xdr:rowOff>692150</xdr:rowOff>
        </xdr:from>
        <xdr:to>
          <xdr:col>4</xdr:col>
          <xdr:colOff>428625</xdr:colOff>
          <xdr:row>11</xdr:row>
          <xdr:rowOff>1114425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Non-standard genotyping/identification: Microchip implantation or other invasive method not listed in option 2) (describe procedure on Methodology 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11</xdr:row>
          <xdr:rowOff>1079500</xdr:rowOff>
        </xdr:from>
        <xdr:to>
          <xdr:col>3</xdr:col>
          <xdr:colOff>1114425</xdr:colOff>
          <xdr:row>12</xdr:row>
          <xdr:rowOff>133350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Exceptions to tail tipping and toe clipping: Tail tipping is performed without anesthesia in &gt;31 day old animals, or exceeds 5mm total biopsy size (Protocol Exceptions page: complete Option 8). Toe clipping is performed in animals that are &gt;7 days old, or more than one digit per paw is removed (Protocol Exceptions page: complete Option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127000</xdr:rowOff>
        </xdr:from>
        <xdr:to>
          <xdr:col>3</xdr:col>
          <xdr:colOff>952500</xdr:colOff>
          <xdr:row>13</xdr:row>
          <xdr:rowOff>428625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Pups are weaned by 21 days of age or between 21-28 days of age if the animals are too small to wean by 21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419100</xdr:rowOff>
        </xdr:from>
        <xdr:to>
          <xdr:col>3</xdr:col>
          <xdr:colOff>57150</xdr:colOff>
          <xdr:row>13</xdr:row>
          <xdr:rowOff>714375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Unwanted pups are euthanized if they have a negative genotype or have expression of negative phenotype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590550</xdr:rowOff>
        </xdr:from>
        <xdr:to>
          <xdr:col>3</xdr:col>
          <xdr:colOff>790575</xdr:colOff>
          <xdr:row>13</xdr:row>
          <xdr:rowOff>1181100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Standard euthanasia (any method may be used)*: Isoflurane overdose, cervical dislocation or decapitation with CO2 or isoflurane presedation, decapitation with scissors without presedation in pups &lt; 7 days of age, UAC performs euthanasia.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311150</xdr:colOff>
          <xdr:row>13</xdr:row>
          <xdr:rowOff>1003300</xdr:rowOff>
        </xdr:from>
        <xdr:to>
          <xdr:col>6</xdr:col>
          <xdr:colOff>142875</xdr:colOff>
          <xdr:row>13</xdr:row>
          <xdr:rowOff>1533525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Non-standard euthanasia*: Decapitation without presedation in pups &gt; 7 days of age) or cervical dislocation without presedation in mice and rats less than 200g (at least one protocol participant must be certified to perform these methods) as described in IACUC Guidances 201, 202, and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13</xdr:row>
          <xdr:rowOff>1435100</xdr:rowOff>
        </xdr:from>
        <xdr:to>
          <xdr:col>0</xdr:col>
          <xdr:colOff>1571625</xdr:colOff>
          <xdr:row>13</xdr:row>
          <xdr:rowOff>1666875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15</xdr:row>
          <xdr:rowOff>1460500</xdr:rowOff>
        </xdr:from>
        <xdr:to>
          <xdr:col>0</xdr:col>
          <xdr:colOff>1571625</xdr:colOff>
          <xdr:row>16</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1085850</xdr:rowOff>
        </xdr:from>
        <xdr:to>
          <xdr:col>2</xdr:col>
          <xdr:colOff>1000125</xdr:colOff>
          <xdr:row>15</xdr:row>
          <xdr:rowOff>1419225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Non-standard euthanasia*: Decapitation or cervical dislocation without CO2 or isoflurane presedation (at least one protocol participant must be certified to perform method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685800</xdr:rowOff>
        </xdr:from>
        <xdr:to>
          <xdr:col>2</xdr:col>
          <xdr:colOff>1209675</xdr:colOff>
          <xdr:row>15</xdr:row>
          <xdr:rowOff>1123950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Standard euthanasia (any method may be used)*: CO2 or Isoflurane overdose, cervical dislocation or decapitation with CO2 or isoflurane presedation, UAC performs euthanasia.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438150</xdr:rowOff>
        </xdr:from>
        <xdr:to>
          <xdr:col>2</xdr:col>
          <xdr:colOff>1343025</xdr:colOff>
          <xdr:row>15</xdr:row>
          <xdr:rowOff>752475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Breeders are retired after expression of negative phenotype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15</xdr:row>
          <xdr:rowOff>63500</xdr:rowOff>
        </xdr:from>
        <xdr:to>
          <xdr:col>2</xdr:col>
          <xdr:colOff>523875</xdr:colOff>
          <xdr:row>15</xdr:row>
          <xdr:rowOff>466725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Breeders are retired when no longer productive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17</xdr:row>
          <xdr:rowOff>603250</xdr:rowOff>
        </xdr:from>
        <xdr:to>
          <xdr:col>3</xdr:col>
          <xdr:colOff>857250</xdr:colOff>
          <xdr:row>17</xdr:row>
          <xdr:rowOff>828675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Other (Describe in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17</xdr:row>
          <xdr:rowOff>311150</xdr:rowOff>
        </xdr:from>
        <xdr:to>
          <xdr:col>3</xdr:col>
          <xdr:colOff>609600</xdr:colOff>
          <xdr:row>17</xdr:row>
          <xdr:rowOff>542925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Vaginal smear or visual inspection of vaginal/sperm plugs (describe procedure on the Methodology page)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17</xdr:row>
          <xdr:rowOff>82550</xdr:rowOff>
        </xdr:from>
        <xdr:to>
          <xdr:col>0</xdr:col>
          <xdr:colOff>1571625</xdr:colOff>
          <xdr:row>17</xdr:row>
          <xdr:rowOff>323850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5</xdr:row>
          <xdr:rowOff>628650</xdr:rowOff>
        </xdr:from>
        <xdr:to>
          <xdr:col>2</xdr:col>
          <xdr:colOff>1600200</xdr:colOff>
          <xdr:row>5</xdr:row>
          <xdr:rowOff>828675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Animals are commercially available but in limited quantity or with a long lead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5</xdr:row>
          <xdr:rowOff>850900</xdr:rowOff>
        </xdr:from>
        <xdr:to>
          <xdr:col>2</xdr:col>
          <xdr:colOff>1228725</xdr:colOff>
          <xdr:row>5</xdr:row>
          <xdr:rowOff>1047750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Breeding is performed to generate crosses that are not available commercially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1041400</xdr:rowOff>
        </xdr:from>
        <xdr:to>
          <xdr:col>2</xdr:col>
          <xdr:colOff>1266825</xdr:colOff>
          <xdr:row>5</xdr:row>
          <xdr:rowOff>1285875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Breeding is performed to assess fertility as an experimental 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xdr:row>
          <xdr:rowOff>1219200</xdr:rowOff>
        </xdr:from>
        <xdr:to>
          <xdr:col>2</xdr:col>
          <xdr:colOff>1362075</xdr:colOff>
          <xdr:row>5</xdr:row>
          <xdr:rowOff>1514475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Breeding is performed to enable treatment of the dam as an experimental aim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1485900</xdr:rowOff>
        </xdr:from>
        <xdr:to>
          <xdr:col>2</xdr:col>
          <xdr:colOff>1514475</xdr:colOff>
          <xdr:row>5</xdr:row>
          <xdr:rowOff>1704975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Breeding is performed to generate timed embryos and/or neonates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5</xdr:row>
          <xdr:rowOff>1689100</xdr:rowOff>
        </xdr:from>
        <xdr:to>
          <xdr:col>2</xdr:col>
          <xdr:colOff>1171575</xdr:colOff>
          <xdr:row>5</xdr:row>
          <xdr:rowOff>1962150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6) Breeding is only performed to maintain/preserve the strain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615950</xdr:colOff>
          <xdr:row>5</xdr:row>
          <xdr:rowOff>1968500</xdr:rowOff>
        </xdr:from>
        <xdr:to>
          <xdr:col>1</xdr:col>
          <xdr:colOff>1419225</xdr:colOff>
          <xdr:row>5</xdr:row>
          <xdr:rowOff>2228850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7) Other</a:t>
              </a:r>
            </a:p>
          </xdr:txBody>
        </xdr:sp>
        <xdr:clientData/>
      </xdr:twoCellAnchor>
    </mc:Choice>
    <mc:Fallback/>
  </mc:AlternateContent>
  <xdr:twoCellAnchor>
    <xdr:from>
      <xdr:col>0</xdr:col>
      <xdr:colOff>636587</xdr:colOff>
      <xdr:row>5</xdr:row>
      <xdr:rowOff>2265362</xdr:rowOff>
    </xdr:from>
    <xdr:to>
      <xdr:col>3</xdr:col>
      <xdr:colOff>754064</xdr:colOff>
      <xdr:row>5</xdr:row>
      <xdr:rowOff>2714625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6587" y="4011612"/>
          <a:ext cx="6007102" cy="449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PROVIDE</a:t>
          </a:r>
          <a:r>
            <a:rPr lang="en-US" sz="1100" b="1" baseline="0">
              <a:solidFill>
                <a:sysClr val="windowText" lastClr="000000"/>
              </a:solidFill>
            </a:rPr>
            <a:t> REASON if selecting #7</a:t>
          </a:r>
          <a:r>
            <a:rPr lang="en-US" sz="1100" b="1">
              <a:solidFill>
                <a:sysClr val="windowText" lastClr="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A26B-5B6B-4F84-8ADA-EA3B42567520}">
  <sheetPr codeName="Sheet1"/>
  <dimension ref="A1:K47"/>
  <sheetViews>
    <sheetView tabSelected="1" topLeftCell="A6" zoomScale="120" zoomScaleNormal="120" workbookViewId="0">
      <selection activeCell="D17" sqref="D17"/>
    </sheetView>
  </sheetViews>
  <sheetFormatPr defaultRowHeight="28" customHeight="1" x14ac:dyDescent="0.35"/>
  <cols>
    <col min="1" max="1" width="27.54296875" style="1" customWidth="1"/>
    <col min="2" max="2" width="23.453125" style="1" customWidth="1"/>
    <col min="3" max="3" width="33.453125" style="1" customWidth="1"/>
    <col min="4" max="4" width="28.08984375" style="1" customWidth="1"/>
    <col min="5" max="5" width="32.90625" style="1" customWidth="1"/>
    <col min="6" max="6" width="22.7265625" style="1" customWidth="1"/>
    <col min="7" max="7" width="13.26953125" style="1" customWidth="1"/>
    <col min="8" max="8" width="11.6328125" style="1" customWidth="1"/>
    <col min="9" max="9" width="11.453125" style="1" customWidth="1"/>
    <col min="10" max="10" width="12.54296875" style="1" customWidth="1"/>
    <col min="11" max="16384" width="8.7265625" style="1"/>
  </cols>
  <sheetData>
    <row r="1" spans="1:11" ht="28" customHeight="1" x14ac:dyDescent="0.35">
      <c r="A1" s="3" t="s">
        <v>9</v>
      </c>
      <c r="G1" s="43"/>
      <c r="H1" s="43"/>
      <c r="I1" s="43"/>
      <c r="J1" s="43"/>
      <c r="K1" s="43"/>
    </row>
    <row r="2" spans="1:11" ht="28" customHeight="1" thickBot="1" x14ac:dyDescent="0.4">
      <c r="A2" s="6" t="s">
        <v>6</v>
      </c>
      <c r="C2" s="7" t="s">
        <v>7</v>
      </c>
    </row>
    <row r="3" spans="1:11" ht="28" customHeight="1" thickBot="1" x14ac:dyDescent="0.4">
      <c r="A3" s="4" t="s">
        <v>8</v>
      </c>
      <c r="B3" s="5"/>
    </row>
    <row r="5" spans="1:11" ht="28" customHeight="1" x14ac:dyDescent="0.45">
      <c r="A5" s="44" t="s">
        <v>0</v>
      </c>
      <c r="B5" s="44"/>
      <c r="C5" s="44"/>
      <c r="D5" s="20"/>
    </row>
    <row r="6" spans="1:11" ht="219.5" customHeight="1" x14ac:dyDescent="0.35"/>
    <row r="7" spans="1:11" ht="28" customHeight="1" x14ac:dyDescent="0.45">
      <c r="A7" s="44" t="s">
        <v>1</v>
      </c>
      <c r="B7" s="44"/>
      <c r="C7" s="44"/>
      <c r="D7" s="20"/>
    </row>
    <row r="8" spans="1:11" ht="28" customHeight="1" x14ac:dyDescent="0.35">
      <c r="A8" s="1" t="s">
        <v>2</v>
      </c>
    </row>
    <row r="9" spans="1:11" ht="28" customHeight="1" x14ac:dyDescent="0.35">
      <c r="A9" s="2" t="s">
        <v>10</v>
      </c>
    </row>
    <row r="10" spans="1:11" ht="43" customHeight="1" x14ac:dyDescent="0.35"/>
    <row r="11" spans="1:11" ht="26" customHeight="1" x14ac:dyDescent="0.35">
      <c r="A11" s="2" t="s">
        <v>11</v>
      </c>
    </row>
    <row r="12" spans="1:11" ht="114" customHeight="1" x14ac:dyDescent="0.35">
      <c r="A12" s="2"/>
    </row>
    <row r="13" spans="1:11" ht="28" customHeight="1" x14ac:dyDescent="0.35">
      <c r="A13" s="2" t="s">
        <v>36</v>
      </c>
    </row>
    <row r="14" spans="1:11" ht="142.5" customHeight="1" x14ac:dyDescent="0.35"/>
    <row r="15" spans="1:11" ht="28" customHeight="1" x14ac:dyDescent="0.35">
      <c r="A15" s="2" t="s">
        <v>13</v>
      </c>
    </row>
    <row r="16" spans="1:11" ht="130" customHeight="1" x14ac:dyDescent="0.35"/>
    <row r="17" spans="1:5" ht="28" customHeight="1" x14ac:dyDescent="0.35">
      <c r="A17" s="2" t="s">
        <v>14</v>
      </c>
    </row>
    <row r="18" spans="1:5" ht="66" customHeight="1" x14ac:dyDescent="0.35"/>
    <row r="19" spans="1:5" ht="28" customHeight="1" x14ac:dyDescent="0.45">
      <c r="A19" s="19" t="s">
        <v>44</v>
      </c>
      <c r="B19" s="20"/>
      <c r="C19" s="20"/>
      <c r="D19" s="20"/>
    </row>
    <row r="20" spans="1:5" s="12" customFormat="1" ht="16" customHeight="1" x14ac:dyDescent="0.3">
      <c r="A20" s="13" t="s">
        <v>35</v>
      </c>
    </row>
    <row r="21" spans="1:5" s="12" customFormat="1" ht="16" customHeight="1" thickBot="1" x14ac:dyDescent="0.35">
      <c r="A21" s="14" t="s">
        <v>17</v>
      </c>
    </row>
    <row r="22" spans="1:5" ht="100" customHeight="1" thickBot="1" x14ac:dyDescent="0.4">
      <c r="A22" s="17" t="s">
        <v>5</v>
      </c>
      <c r="B22" s="21" t="s">
        <v>41</v>
      </c>
      <c r="C22" s="32" t="s">
        <v>42</v>
      </c>
      <c r="D22" s="37" t="s">
        <v>43</v>
      </c>
      <c r="E22" s="38"/>
    </row>
    <row r="23" spans="1:5" ht="28" customHeight="1" x14ac:dyDescent="0.35">
      <c r="A23" s="16"/>
      <c r="B23" s="15"/>
      <c r="C23" s="15"/>
      <c r="D23" s="39" t="s">
        <v>29</v>
      </c>
      <c r="E23" s="39"/>
    </row>
    <row r="24" spans="1:5" ht="28" customHeight="1" x14ac:dyDescent="0.35">
      <c r="A24" s="9"/>
      <c r="B24" s="8"/>
      <c r="C24" s="18"/>
      <c r="D24" s="40" t="s">
        <v>29</v>
      </c>
      <c r="E24" s="40"/>
    </row>
    <row r="25" spans="1:5" ht="28" customHeight="1" x14ac:dyDescent="0.35">
      <c r="A25" s="9"/>
      <c r="B25" s="8"/>
      <c r="C25" s="8"/>
      <c r="D25" s="40" t="s">
        <v>29</v>
      </c>
      <c r="E25" s="40"/>
    </row>
    <row r="26" spans="1:5" ht="28" customHeight="1" x14ac:dyDescent="0.35">
      <c r="A26" s="9"/>
      <c r="B26" s="8"/>
      <c r="C26" s="8"/>
      <c r="D26" s="40" t="s">
        <v>29</v>
      </c>
      <c r="E26" s="40"/>
    </row>
    <row r="27" spans="1:5" ht="28" customHeight="1" x14ac:dyDescent="0.35">
      <c r="A27" s="9"/>
      <c r="B27" s="8"/>
      <c r="C27" s="8"/>
      <c r="D27" s="40" t="s">
        <v>29</v>
      </c>
      <c r="E27" s="40"/>
    </row>
    <row r="28" spans="1:5" ht="28" customHeight="1" x14ac:dyDescent="0.35">
      <c r="A28" s="9"/>
      <c r="B28" s="8"/>
      <c r="C28" s="8"/>
      <c r="D28" s="40" t="s">
        <v>29</v>
      </c>
      <c r="E28" s="40"/>
    </row>
    <row r="30" spans="1:5" ht="29" customHeight="1" x14ac:dyDescent="0.45">
      <c r="A30" s="19" t="s">
        <v>37</v>
      </c>
      <c r="B30" s="20"/>
      <c r="C30" s="20"/>
      <c r="D30" s="20"/>
    </row>
    <row r="31" spans="1:5" s="12" customFormat="1" ht="16" customHeight="1" x14ac:dyDescent="0.3">
      <c r="A31" s="13" t="s">
        <v>39</v>
      </c>
    </row>
    <row r="32" spans="1:5" s="12" customFormat="1" ht="16" customHeight="1" x14ac:dyDescent="0.3">
      <c r="A32" s="14" t="s">
        <v>40</v>
      </c>
    </row>
    <row r="33" spans="1:10" s="12" customFormat="1" ht="16" customHeight="1" thickBot="1" x14ac:dyDescent="0.5">
      <c r="A33" s="14"/>
      <c r="B33" s="45" t="s">
        <v>30</v>
      </c>
      <c r="C33" s="45"/>
      <c r="D33" s="45"/>
      <c r="E33" s="45"/>
      <c r="F33" s="46" t="s">
        <v>4</v>
      </c>
      <c r="G33" s="46"/>
      <c r="H33" s="46"/>
      <c r="I33" s="46"/>
      <c r="J33" s="46"/>
    </row>
    <row r="34" spans="1:10" ht="93.5" customHeight="1" x14ac:dyDescent="0.35">
      <c r="A34" s="11" t="s">
        <v>26</v>
      </c>
      <c r="B34" s="22" t="s">
        <v>18</v>
      </c>
      <c r="C34" s="22" t="s">
        <v>19</v>
      </c>
      <c r="D34" s="22" t="s">
        <v>20</v>
      </c>
      <c r="E34" s="22" t="s">
        <v>21</v>
      </c>
      <c r="F34" s="23" t="s">
        <v>22</v>
      </c>
      <c r="G34" s="23" t="s">
        <v>23</v>
      </c>
      <c r="H34" s="23" t="s">
        <v>24</v>
      </c>
      <c r="I34" s="24" t="s">
        <v>25</v>
      </c>
      <c r="J34" s="30" t="s">
        <v>3</v>
      </c>
    </row>
    <row r="35" spans="1:10" ht="27.5" customHeight="1" x14ac:dyDescent="0.35">
      <c r="A35" s="10"/>
      <c r="B35" s="10">
        <v>10</v>
      </c>
      <c r="C35" s="10">
        <v>0.5</v>
      </c>
      <c r="D35" s="10" t="s">
        <v>33</v>
      </c>
      <c r="E35" s="27">
        <f>IFERROR(IF(B35="","",IF(D35="Both",(SUM(B35/C35)/1),IF(D35="One",(SUM(B35/C35)/0.5)))),"")</f>
        <v>20</v>
      </c>
      <c r="F35" s="10">
        <v>6</v>
      </c>
      <c r="G35" s="10">
        <v>4</v>
      </c>
      <c r="H35" s="27">
        <f>IFERROR(IF(B35="","",IF(SUM((E35/F35)/G35)/0.5&lt;18,18,SUM((E35/F35)/G35)/0.5)),"")</f>
        <v>18</v>
      </c>
      <c r="I35" s="27">
        <f>IFERROR(IF(B35="","",H35/0.7),"")</f>
        <v>25.714285714285715</v>
      </c>
      <c r="J35" s="27">
        <f>IFERROR(IF(B35="","",IF(SUM(E35+I35)&lt;360,SUM(I35+360),SUM(E35+I35))),"")</f>
        <v>385.71428571428572</v>
      </c>
    </row>
    <row r="36" spans="1:10" ht="27.5" customHeight="1" x14ac:dyDescent="0.35">
      <c r="A36" s="10"/>
      <c r="B36" s="10"/>
      <c r="C36" s="10"/>
      <c r="D36" s="10"/>
      <c r="E36" s="27" t="str">
        <f t="shared" ref="E36:E43" si="0">IFERROR(IF(B36="","",IF(D36="Both",(SUM(B36/C36)/1),IF(D36="One",(SUM(B36/C36)/0.5)))),"")</f>
        <v/>
      </c>
      <c r="F36" s="10"/>
      <c r="G36" s="10"/>
      <c r="H36" s="27" t="str">
        <f t="shared" ref="H36:H43" si="1">IFERROR(IF(B36="","",IF(SUM((E36/F36)/G36)/0.5&lt;18,18,SUM((E36/F36)/G36)/0.5)),"")</f>
        <v/>
      </c>
      <c r="I36" s="27" t="str">
        <f t="shared" ref="I36:I43" si="2">IFERROR(IF(B36="","",H36/0.7),"")</f>
        <v/>
      </c>
      <c r="J36" s="27" t="str">
        <f>IFERROR(IF(B36="","",IF(SUM(E36+I36)&lt;360,SUM(I36+360),SUM(E36+I36))),"")</f>
        <v/>
      </c>
    </row>
    <row r="37" spans="1:10" ht="23.5" customHeight="1" x14ac:dyDescent="0.35">
      <c r="A37" s="10"/>
      <c r="B37" s="10"/>
      <c r="C37" s="10"/>
      <c r="D37" s="10"/>
      <c r="E37" s="27" t="str">
        <f t="shared" si="0"/>
        <v/>
      </c>
      <c r="F37" s="10"/>
      <c r="G37" s="10"/>
      <c r="H37" s="27" t="str">
        <f t="shared" si="1"/>
        <v/>
      </c>
      <c r="I37" s="27" t="str">
        <f t="shared" si="2"/>
        <v/>
      </c>
      <c r="J37" s="27" t="str">
        <f t="shared" ref="J37:J43" si="3">IFERROR(IF(B37="","",IF(SUM(E37+I37)&lt;360,SUM(I37+360),SUM(E37+I37))),"")</f>
        <v/>
      </c>
    </row>
    <row r="38" spans="1:10" ht="23.5" customHeight="1" x14ac:dyDescent="0.35">
      <c r="A38" s="10"/>
      <c r="B38" s="10"/>
      <c r="C38" s="10"/>
      <c r="D38" s="10"/>
      <c r="E38" s="27" t="str">
        <f t="shared" ref="E38" si="4">IFERROR(IF(B38="","",IF(D38="Both",(SUM(B38/C38)/1),IF(D38="One",(SUM(B38/C38)/0.5)))),"")</f>
        <v/>
      </c>
      <c r="F38" s="10"/>
      <c r="G38" s="10"/>
      <c r="H38" s="27" t="str">
        <f t="shared" ref="H38" si="5">IFERROR(IF(B38="","",IF(SUM((E38/F38)/G38)/0.5&lt;18,18,SUM((E38/F38)/G38)/0.5)),"")</f>
        <v/>
      </c>
      <c r="I38" s="27" t="str">
        <f t="shared" ref="I38" si="6">IFERROR(IF(B38="","",H38/0.7),"")</f>
        <v/>
      </c>
      <c r="J38" s="27" t="str">
        <f t="shared" ref="J38" si="7">IFERROR(IF(B38="","",IF(SUM(E38+I38)&lt;360,SUM(I38+360),SUM(E38+I38))),"")</f>
        <v/>
      </c>
    </row>
    <row r="39" spans="1:10" ht="27.5" customHeight="1" x14ac:dyDescent="0.35">
      <c r="A39" s="10"/>
      <c r="B39" s="10"/>
      <c r="C39" s="10"/>
      <c r="D39" s="10"/>
      <c r="E39" s="27" t="str">
        <f t="shared" si="0"/>
        <v/>
      </c>
      <c r="F39" s="10"/>
      <c r="G39" s="10"/>
      <c r="H39" s="27" t="str">
        <f t="shared" si="1"/>
        <v/>
      </c>
      <c r="I39" s="27" t="str">
        <f t="shared" si="2"/>
        <v/>
      </c>
      <c r="J39" s="27" t="str">
        <f t="shared" si="3"/>
        <v/>
      </c>
    </row>
    <row r="40" spans="1:10" ht="27.5" customHeight="1" x14ac:dyDescent="0.35">
      <c r="A40" s="10"/>
      <c r="B40" s="10"/>
      <c r="C40" s="10"/>
      <c r="D40" s="10"/>
      <c r="E40" s="27" t="str">
        <f t="shared" ref="E40" si="8">IFERROR(IF(B40="","",IF(D40="Both",(SUM(B40/C40)/1),IF(D40="One",(SUM(B40/C40)/0.5)))),"")</f>
        <v/>
      </c>
      <c r="F40" s="10"/>
      <c r="G40" s="10"/>
      <c r="H40" s="27" t="str">
        <f t="shared" ref="H40" si="9">IFERROR(IF(B40="","",IF(SUM((E40/F40)/G40)/0.5&lt;18,18,SUM((E40/F40)/G40)/0.5)),"")</f>
        <v/>
      </c>
      <c r="I40" s="27" t="str">
        <f t="shared" ref="I40" si="10">IFERROR(IF(B40="","",H40/0.7),"")</f>
        <v/>
      </c>
      <c r="J40" s="27" t="str">
        <f t="shared" ref="J40" si="11">IFERROR(IF(B40="","",IF(SUM(E40+I40)&lt;360,SUM(I40+360),SUM(E40+I40))),"")</f>
        <v/>
      </c>
    </row>
    <row r="41" spans="1:10" ht="27.5" customHeight="1" x14ac:dyDescent="0.35">
      <c r="A41" s="10"/>
      <c r="B41" s="10"/>
      <c r="C41" s="10"/>
      <c r="D41" s="10"/>
      <c r="E41" s="27" t="str">
        <f t="shared" si="0"/>
        <v/>
      </c>
      <c r="F41" s="10"/>
      <c r="G41" s="10"/>
      <c r="H41" s="27" t="str">
        <f t="shared" si="1"/>
        <v/>
      </c>
      <c r="I41" s="27" t="str">
        <f t="shared" si="2"/>
        <v/>
      </c>
      <c r="J41" s="27" t="str">
        <f t="shared" si="3"/>
        <v/>
      </c>
    </row>
    <row r="42" spans="1:10" ht="27.5" customHeight="1" x14ac:dyDescent="0.35">
      <c r="A42" s="10"/>
      <c r="B42" s="10"/>
      <c r="C42" s="10"/>
      <c r="D42" s="10"/>
      <c r="E42" s="27" t="str">
        <f t="shared" si="0"/>
        <v/>
      </c>
      <c r="F42" s="10"/>
      <c r="G42" s="10"/>
      <c r="H42" s="27" t="str">
        <f t="shared" si="1"/>
        <v/>
      </c>
      <c r="I42" s="27" t="str">
        <f t="shared" si="2"/>
        <v/>
      </c>
      <c r="J42" s="27" t="str">
        <f t="shared" si="3"/>
        <v/>
      </c>
    </row>
    <row r="43" spans="1:10" ht="28" customHeight="1" x14ac:dyDescent="0.35">
      <c r="A43" s="10"/>
      <c r="B43" s="10"/>
      <c r="C43" s="10"/>
      <c r="D43" s="10"/>
      <c r="E43" s="27" t="str">
        <f t="shared" si="0"/>
        <v/>
      </c>
      <c r="F43" s="10"/>
      <c r="G43" s="10"/>
      <c r="H43" s="27" t="str">
        <f t="shared" si="1"/>
        <v/>
      </c>
      <c r="I43" s="27" t="str">
        <f t="shared" si="2"/>
        <v/>
      </c>
      <c r="J43" s="27" t="str">
        <f t="shared" si="3"/>
        <v/>
      </c>
    </row>
    <row r="44" spans="1:10" ht="28" customHeight="1" x14ac:dyDescent="0.35">
      <c r="H44" s="41" t="s">
        <v>32</v>
      </c>
      <c r="I44" s="42"/>
      <c r="J44" s="28">
        <f>SUM(J35:J43)</f>
        <v>385.71428571428572</v>
      </c>
    </row>
    <row r="45" spans="1:10" ht="28" customHeight="1" thickBot="1" x14ac:dyDescent="0.5">
      <c r="A45" s="19" t="s">
        <v>38</v>
      </c>
      <c r="B45" s="20"/>
      <c r="C45" s="20"/>
      <c r="D45" s="20"/>
    </row>
    <row r="46" spans="1:10" ht="28" customHeight="1" thickBot="1" x14ac:dyDescent="0.4">
      <c r="A46" s="25" t="s">
        <v>12</v>
      </c>
      <c r="B46" s="26" t="s">
        <v>27</v>
      </c>
      <c r="C46" s="31" t="s">
        <v>31</v>
      </c>
      <c r="D46" s="33" t="s">
        <v>28</v>
      </c>
      <c r="E46" s="34"/>
      <c r="F46" s="35"/>
    </row>
    <row r="47" spans="1:10" ht="28" customHeight="1" x14ac:dyDescent="0.35">
      <c r="A47" s="29">
        <f>J44</f>
        <v>385.71428571428572</v>
      </c>
      <c r="B47" s="15">
        <f>SUM(B35:B43)</f>
        <v>10</v>
      </c>
      <c r="C47" s="29">
        <f>A47-B47</f>
        <v>375.71428571428572</v>
      </c>
      <c r="D47" s="36"/>
      <c r="E47" s="36"/>
      <c r="F47" s="36"/>
    </row>
  </sheetData>
  <protectedRanges>
    <protectedRange algorithmName="SHA-512" hashValue="0uE6DuYAarZVN7bY+Kcu7geBLTzq70mtAotZYzuw7MdcP3x8j5iqMlBKqxMQRUCfKttwepa2n6a9VTAh4EnTBQ==" saltValue="bLdmvzwNfzIGFFzcuGTZvA==" spinCount="100000" sqref="A47:C47 E35:E43 H35:J44" name="Range2" securityDescriptor="O:WDG:WDD:(A;;CC;;;S-1-5-21-2397981947-2068935136-3439836683-131375)"/>
  </protectedRanges>
  <mergeCells count="15">
    <mergeCell ref="H44:I44"/>
    <mergeCell ref="G1:K1"/>
    <mergeCell ref="A5:C5"/>
    <mergeCell ref="A7:C7"/>
    <mergeCell ref="B33:E33"/>
    <mergeCell ref="F33:J33"/>
    <mergeCell ref="D46:F46"/>
    <mergeCell ref="D47:F47"/>
    <mergeCell ref="D22:E22"/>
    <mergeCell ref="D23:E23"/>
    <mergeCell ref="D24:E24"/>
    <mergeCell ref="D25:E25"/>
    <mergeCell ref="D26:E26"/>
    <mergeCell ref="D27:E27"/>
    <mergeCell ref="D28:E2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107950</xdr:colOff>
                    <xdr:row>2</xdr:row>
                    <xdr:rowOff>114300</xdr:rowOff>
                  </from>
                  <to>
                    <xdr:col>1</xdr:col>
                    <xdr:colOff>488950</xdr:colOff>
                    <xdr:row>3</xdr:row>
                    <xdr:rowOff>19050</xdr:rowOff>
                  </to>
                </anchor>
              </controlPr>
            </control>
          </mc:Choice>
        </mc:AlternateContent>
        <mc:AlternateContent xmlns:mc="http://schemas.openxmlformats.org/markup-compatibility/2006">
          <mc:Choice Requires="x14">
            <control shapeId="2056" r:id="rId5" name="Option Button 8">
              <controlPr defaultSize="0" autoFill="0" autoLine="0" autoPict="0">
                <anchor moveWithCells="1">
                  <from>
                    <xdr:col>0</xdr:col>
                    <xdr:colOff>260350</xdr:colOff>
                    <xdr:row>5</xdr:row>
                    <xdr:rowOff>114300</xdr:rowOff>
                  </from>
                  <to>
                    <xdr:col>3</xdr:col>
                    <xdr:colOff>323850</xdr:colOff>
                    <xdr:row>5</xdr:row>
                    <xdr:rowOff>425450</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0</xdr:col>
                    <xdr:colOff>247650</xdr:colOff>
                    <xdr:row>5</xdr:row>
                    <xdr:rowOff>342900</xdr:rowOff>
                  </from>
                  <to>
                    <xdr:col>3</xdr:col>
                    <xdr:colOff>781050</xdr:colOff>
                    <xdr:row>5</xdr:row>
                    <xdr:rowOff>641350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317500</xdr:colOff>
                    <xdr:row>9</xdr:row>
                    <xdr:rowOff>63500</xdr:rowOff>
                  </from>
                  <to>
                    <xdr:col>2</xdr:col>
                    <xdr:colOff>1651000</xdr:colOff>
                    <xdr:row>9</xdr:row>
                    <xdr:rowOff>393700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323850</xdr:colOff>
                    <xdr:row>9</xdr:row>
                    <xdr:rowOff>374650</xdr:rowOff>
                  </from>
                  <to>
                    <xdr:col>3</xdr:col>
                    <xdr:colOff>76200</xdr:colOff>
                    <xdr:row>10</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xdr:col>
                    <xdr:colOff>666750</xdr:colOff>
                    <xdr:row>2</xdr:row>
                    <xdr:rowOff>101600</xdr:rowOff>
                  </from>
                  <to>
                    <xdr:col>1</xdr:col>
                    <xdr:colOff>1028700</xdr:colOff>
                    <xdr:row>3</xdr:row>
                    <xdr:rowOff>12700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xdr:col>
                    <xdr:colOff>1066800</xdr:colOff>
                    <xdr:row>2</xdr:row>
                    <xdr:rowOff>107950</xdr:rowOff>
                  </from>
                  <to>
                    <xdr:col>1</xdr:col>
                    <xdr:colOff>1428750</xdr:colOff>
                    <xdr:row>3</xdr:row>
                    <xdr:rowOff>12700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0</xdr:col>
                    <xdr:colOff>304800</xdr:colOff>
                    <xdr:row>11</xdr:row>
                    <xdr:rowOff>165100</xdr:rowOff>
                  </from>
                  <to>
                    <xdr:col>0</xdr:col>
                    <xdr:colOff>1555750</xdr:colOff>
                    <xdr:row>11</xdr:row>
                    <xdr:rowOff>381000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0</xdr:col>
                    <xdr:colOff>317500</xdr:colOff>
                    <xdr:row>11</xdr:row>
                    <xdr:rowOff>323850</xdr:rowOff>
                  </from>
                  <to>
                    <xdr:col>3</xdr:col>
                    <xdr:colOff>1289050</xdr:colOff>
                    <xdr:row>11</xdr:row>
                    <xdr:rowOff>704850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0</xdr:col>
                    <xdr:colOff>311150</xdr:colOff>
                    <xdr:row>11</xdr:row>
                    <xdr:rowOff>692150</xdr:rowOff>
                  </from>
                  <to>
                    <xdr:col>4</xdr:col>
                    <xdr:colOff>431800</xdr:colOff>
                    <xdr:row>11</xdr:row>
                    <xdr:rowOff>1111250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0</xdr:col>
                    <xdr:colOff>336550</xdr:colOff>
                    <xdr:row>11</xdr:row>
                    <xdr:rowOff>1079500</xdr:rowOff>
                  </from>
                  <to>
                    <xdr:col>3</xdr:col>
                    <xdr:colOff>1117600</xdr:colOff>
                    <xdr:row>12</xdr:row>
                    <xdr:rowOff>133350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0</xdr:col>
                    <xdr:colOff>317500</xdr:colOff>
                    <xdr:row>13</xdr:row>
                    <xdr:rowOff>127000</xdr:rowOff>
                  </from>
                  <to>
                    <xdr:col>3</xdr:col>
                    <xdr:colOff>952500</xdr:colOff>
                    <xdr:row>13</xdr:row>
                    <xdr:rowOff>431800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0</xdr:col>
                    <xdr:colOff>317500</xdr:colOff>
                    <xdr:row>13</xdr:row>
                    <xdr:rowOff>419100</xdr:rowOff>
                  </from>
                  <to>
                    <xdr:col>3</xdr:col>
                    <xdr:colOff>57150</xdr:colOff>
                    <xdr:row>13</xdr:row>
                    <xdr:rowOff>717550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0</xdr:col>
                    <xdr:colOff>317500</xdr:colOff>
                    <xdr:row>13</xdr:row>
                    <xdr:rowOff>590550</xdr:rowOff>
                  </from>
                  <to>
                    <xdr:col>3</xdr:col>
                    <xdr:colOff>793750</xdr:colOff>
                    <xdr:row>13</xdr:row>
                    <xdr:rowOff>1181100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0</xdr:col>
                    <xdr:colOff>311150</xdr:colOff>
                    <xdr:row>13</xdr:row>
                    <xdr:rowOff>1003300</xdr:rowOff>
                  </from>
                  <to>
                    <xdr:col>6</xdr:col>
                    <xdr:colOff>146050</xdr:colOff>
                    <xdr:row>13</xdr:row>
                    <xdr:rowOff>1530350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0</xdr:col>
                    <xdr:colOff>317500</xdr:colOff>
                    <xdr:row>13</xdr:row>
                    <xdr:rowOff>1435100</xdr:rowOff>
                  </from>
                  <to>
                    <xdr:col>0</xdr:col>
                    <xdr:colOff>1568450</xdr:colOff>
                    <xdr:row>13</xdr:row>
                    <xdr:rowOff>1663700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0</xdr:col>
                    <xdr:colOff>330200</xdr:colOff>
                    <xdr:row>15</xdr:row>
                    <xdr:rowOff>1460500</xdr:rowOff>
                  </from>
                  <to>
                    <xdr:col>0</xdr:col>
                    <xdr:colOff>1574800</xdr:colOff>
                    <xdr:row>16</xdr:row>
                    <xdr:rowOff>38100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0</xdr:col>
                    <xdr:colOff>323850</xdr:colOff>
                    <xdr:row>15</xdr:row>
                    <xdr:rowOff>1085850</xdr:rowOff>
                  </from>
                  <to>
                    <xdr:col>2</xdr:col>
                    <xdr:colOff>1003300</xdr:colOff>
                    <xdr:row>15</xdr:row>
                    <xdr:rowOff>1422400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0</xdr:col>
                    <xdr:colOff>336550</xdr:colOff>
                    <xdr:row>15</xdr:row>
                    <xdr:rowOff>685800</xdr:rowOff>
                  </from>
                  <to>
                    <xdr:col>2</xdr:col>
                    <xdr:colOff>1212850</xdr:colOff>
                    <xdr:row>15</xdr:row>
                    <xdr:rowOff>1123950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0</xdr:col>
                    <xdr:colOff>336550</xdr:colOff>
                    <xdr:row>15</xdr:row>
                    <xdr:rowOff>438150</xdr:rowOff>
                  </from>
                  <to>
                    <xdr:col>2</xdr:col>
                    <xdr:colOff>1346200</xdr:colOff>
                    <xdr:row>15</xdr:row>
                    <xdr:rowOff>755650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0</xdr:col>
                    <xdr:colOff>336550</xdr:colOff>
                    <xdr:row>15</xdr:row>
                    <xdr:rowOff>63500</xdr:rowOff>
                  </from>
                  <to>
                    <xdr:col>2</xdr:col>
                    <xdr:colOff>527050</xdr:colOff>
                    <xdr:row>15</xdr:row>
                    <xdr:rowOff>469900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0</xdr:col>
                    <xdr:colOff>336550</xdr:colOff>
                    <xdr:row>17</xdr:row>
                    <xdr:rowOff>603250</xdr:rowOff>
                  </from>
                  <to>
                    <xdr:col>3</xdr:col>
                    <xdr:colOff>857250</xdr:colOff>
                    <xdr:row>17</xdr:row>
                    <xdr:rowOff>831850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0</xdr:col>
                    <xdr:colOff>330200</xdr:colOff>
                    <xdr:row>17</xdr:row>
                    <xdr:rowOff>311150</xdr:rowOff>
                  </from>
                  <to>
                    <xdr:col>3</xdr:col>
                    <xdr:colOff>609600</xdr:colOff>
                    <xdr:row>17</xdr:row>
                    <xdr:rowOff>539750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0</xdr:col>
                    <xdr:colOff>336550</xdr:colOff>
                    <xdr:row>17</xdr:row>
                    <xdr:rowOff>82550</xdr:rowOff>
                  </from>
                  <to>
                    <xdr:col>0</xdr:col>
                    <xdr:colOff>1574800</xdr:colOff>
                    <xdr:row>17</xdr:row>
                    <xdr:rowOff>323850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0</xdr:col>
                    <xdr:colOff>609600</xdr:colOff>
                    <xdr:row>5</xdr:row>
                    <xdr:rowOff>628650</xdr:rowOff>
                  </from>
                  <to>
                    <xdr:col>2</xdr:col>
                    <xdr:colOff>1600200</xdr:colOff>
                    <xdr:row>5</xdr:row>
                    <xdr:rowOff>825500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0</xdr:col>
                    <xdr:colOff>609600</xdr:colOff>
                    <xdr:row>5</xdr:row>
                    <xdr:rowOff>850900</xdr:rowOff>
                  </from>
                  <to>
                    <xdr:col>2</xdr:col>
                    <xdr:colOff>1231900</xdr:colOff>
                    <xdr:row>5</xdr:row>
                    <xdr:rowOff>1047750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0</xdr:col>
                    <xdr:colOff>622300</xdr:colOff>
                    <xdr:row>5</xdr:row>
                    <xdr:rowOff>1041400</xdr:rowOff>
                  </from>
                  <to>
                    <xdr:col>2</xdr:col>
                    <xdr:colOff>1270000</xdr:colOff>
                    <xdr:row>5</xdr:row>
                    <xdr:rowOff>1289050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0</xdr:col>
                    <xdr:colOff>628650</xdr:colOff>
                    <xdr:row>5</xdr:row>
                    <xdr:rowOff>1219200</xdr:rowOff>
                  </from>
                  <to>
                    <xdr:col>2</xdr:col>
                    <xdr:colOff>1365250</xdr:colOff>
                    <xdr:row>5</xdr:row>
                    <xdr:rowOff>1517650</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0</xdr:col>
                    <xdr:colOff>622300</xdr:colOff>
                    <xdr:row>5</xdr:row>
                    <xdr:rowOff>1485900</xdr:rowOff>
                  </from>
                  <to>
                    <xdr:col>2</xdr:col>
                    <xdr:colOff>1517650</xdr:colOff>
                    <xdr:row>5</xdr:row>
                    <xdr:rowOff>1708150</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0</xdr:col>
                    <xdr:colOff>622300</xdr:colOff>
                    <xdr:row>5</xdr:row>
                    <xdr:rowOff>1689100</xdr:rowOff>
                  </from>
                  <to>
                    <xdr:col>2</xdr:col>
                    <xdr:colOff>1174750</xdr:colOff>
                    <xdr:row>5</xdr:row>
                    <xdr:rowOff>1962150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0</xdr:col>
                    <xdr:colOff>615950</xdr:colOff>
                    <xdr:row>5</xdr:row>
                    <xdr:rowOff>1968500</xdr:rowOff>
                  </from>
                  <to>
                    <xdr:col>1</xdr:col>
                    <xdr:colOff>1422400</xdr:colOff>
                    <xdr:row>5</xdr:row>
                    <xdr:rowOff>2228850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6917B45-6CFC-4607-A1C3-BA13CCB0513F}">
          <x14:formula1>
            <xm:f>Sheet2!$D$1:$D$5</xm:f>
          </x14:formula1>
          <xm:sqref>C35:C43</xm:sqref>
        </x14:dataValidation>
        <x14:dataValidation type="list" allowBlank="1" showInputMessage="1" showErrorMessage="1" xr:uid="{30298318-7519-4236-A93E-5D8903716A74}">
          <x14:formula1>
            <xm:f>Sheet2!$E$1:$E$2</xm:f>
          </x14:formula1>
          <xm:sqref>D35:D43</xm:sqref>
        </x14:dataValidation>
        <x14:dataValidation type="list" allowBlank="1" showInputMessage="1" showErrorMessage="1" xr:uid="{9C74C42C-25A1-433D-91DE-04D0ABE2DE08}">
          <x14:formula1>
            <xm:f>Sheet2!$A$1:$A$2</xm:f>
          </x14:formula1>
          <xm:sqref>B23:C28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2BAC-424A-4FC0-A211-780839E2FD93}">
  <dimension ref="A1:E5"/>
  <sheetViews>
    <sheetView workbookViewId="0">
      <selection activeCell="A13" sqref="A13"/>
    </sheetView>
  </sheetViews>
  <sheetFormatPr defaultRowHeight="14.5" x14ac:dyDescent="0.35"/>
  <sheetData>
    <row r="1" spans="1:5" x14ac:dyDescent="0.35">
      <c r="A1" t="s">
        <v>15</v>
      </c>
      <c r="C1" t="s">
        <v>15</v>
      </c>
      <c r="D1">
        <v>0.15</v>
      </c>
      <c r="E1" t="s">
        <v>33</v>
      </c>
    </row>
    <row r="2" spans="1:5" x14ac:dyDescent="0.35">
      <c r="A2" t="s">
        <v>16</v>
      </c>
      <c r="C2" t="s">
        <v>16</v>
      </c>
      <c r="D2">
        <v>0.25</v>
      </c>
      <c r="E2" t="s">
        <v>34</v>
      </c>
    </row>
    <row r="3" spans="1:5" x14ac:dyDescent="0.35">
      <c r="D3">
        <v>0.5</v>
      </c>
    </row>
    <row r="4" spans="1:5" x14ac:dyDescent="0.35">
      <c r="D4">
        <v>0.75</v>
      </c>
    </row>
    <row r="5" spans="1:5" x14ac:dyDescent="0.35">
      <c r="D5">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Breeding Addendum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Swiokla, Juliana Marie - (jjames2)</dc:creator>
  <cp:lastModifiedBy>Swiokla, Juliana Marie - (jjames2)</cp:lastModifiedBy>
  <dcterms:created xsi:type="dcterms:W3CDTF">2015-06-05T18:17:20Z</dcterms:created>
  <dcterms:modified xsi:type="dcterms:W3CDTF">2024-02-05T20:23:09Z</dcterms:modified>
</cp:coreProperties>
</file>