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W:\IACUC Documents\Forms, Labels &amp; Signs [D]\I-IS-FM-001 Breeding Addendum\"/>
    </mc:Choice>
  </mc:AlternateContent>
  <xr:revisionPtr revIDLastSave="0" documentId="13_ncr:1_{061B6FDB-FD95-4849-89CD-50C26B717949}" xr6:coauthVersionLast="47" xr6:coauthVersionMax="47" xr10:uidLastSave="{00000000-0000-0000-0000-000000000000}"/>
  <bookViews>
    <workbookView xWindow="-34665" yWindow="-1875" windowWidth="31875" windowHeight="18180" xr2:uid="{00000000-000D-0000-FFFF-FFFF00000000}"/>
  </bookViews>
  <sheets>
    <sheet name="Breeding Addendum" sheetId="3"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3" l="1"/>
  <c r="H38" i="3" s="1"/>
  <c r="E40" i="3"/>
  <c r="H40" i="3"/>
  <c r="I40" i="3"/>
  <c r="J40" i="3"/>
  <c r="J36" i="3"/>
  <c r="B47" i="3"/>
  <c r="E36" i="3"/>
  <c r="H36" i="3"/>
  <c r="I36" i="3"/>
  <c r="E37" i="3"/>
  <c r="H37" i="3"/>
  <c r="I37" i="3"/>
  <c r="J37" i="3"/>
  <c r="E39" i="3"/>
  <c r="H39" i="3"/>
  <c r="I39" i="3"/>
  <c r="J39" i="3"/>
  <c r="E41" i="3"/>
  <c r="H41" i="3"/>
  <c r="I41" i="3"/>
  <c r="J41" i="3"/>
  <c r="E42" i="3"/>
  <c r="H42" i="3"/>
  <c r="I42" i="3"/>
  <c r="J42" i="3"/>
  <c r="E43" i="3"/>
  <c r="H43" i="3"/>
  <c r="I43" i="3"/>
  <c r="J43" i="3"/>
  <c r="E35" i="3"/>
  <c r="I38" i="3" l="1"/>
  <c r="J38" i="3" s="1"/>
  <c r="H35" i="3"/>
  <c r="I35" i="3" s="1"/>
  <c r="J35" i="3" s="1"/>
  <c r="J44" i="3" l="1"/>
  <c r="A47" i="3" s="1"/>
  <c r="C47" i="3" s="1"/>
</calcChain>
</file>

<file path=xl/sharedStrings.xml><?xml version="1.0" encoding="utf-8"?>
<sst xmlns="http://schemas.openxmlformats.org/spreadsheetml/2006/main" count="55" uniqueCount="46">
  <si>
    <t>1. Justification for Maintaining an In-House Breeding Colony</t>
  </si>
  <si>
    <t>2. Breeding Methods</t>
  </si>
  <si>
    <t>The following methods will be used: (check all that apply)</t>
  </si>
  <si>
    <t>3. Phenotype:</t>
  </si>
  <si>
    <t>Total</t>
  </si>
  <si>
    <t>Information about Breeders</t>
  </si>
  <si>
    <t>a) Strain(s):</t>
  </si>
  <si>
    <t xml:space="preserve">RODENT BREEDING ADDENDUM </t>
  </si>
  <si>
    <t>Protocol #:</t>
  </si>
  <si>
    <t xml:space="preserve">Species: (Select all that apply) </t>
  </si>
  <si>
    <t xml:space="preserve">University of Arizona </t>
  </si>
  <si>
    <t xml:space="preserve">      a. Mating Scheme</t>
  </si>
  <si>
    <t xml:space="preserve">      b. Genotyping and Identification</t>
  </si>
  <si>
    <t>Total Colony Estimate</t>
  </si>
  <si>
    <t xml:space="preserve">      d. Breeders</t>
  </si>
  <si>
    <t xml:space="preserve">      e. Assessment of pregnancy/reproductive stage</t>
  </si>
  <si>
    <t>e) Phenotype causes pain/distress, e.g., offspring do not survive past 8 weeks, induction of tumors after 4 months of age, delevopment of anemia by 6 months, prone to skin disprders, blindness, etc.</t>
  </si>
  <si>
    <t>Yes</t>
  </si>
  <si>
    <t>No</t>
  </si>
  <si>
    <t>TABLE 1</t>
  </si>
  <si>
    <t>b) # Needed for Research Study</t>
  </si>
  <si>
    <t>c) % Offspring w/Required Genotype (represented as a decimal)</t>
  </si>
  <si>
    <t>d) Gender Needed for Research</t>
  </si>
  <si>
    <t>e)Estimated Total # of Offspring Produced</t>
  </si>
  <si>
    <t>f)Average # pups/litter</t>
  </si>
  <si>
    <t>g) Average # litters/ Female</t>
  </si>
  <si>
    <t>h) Subtotal # of Breeders</t>
  </si>
  <si>
    <t>j) Estimated Total # of Breeders Needed</t>
  </si>
  <si>
    <t>a) Strains (s):</t>
  </si>
  <si>
    <t>Minus Total#  Needed for Research Study</t>
  </si>
  <si>
    <t xml:space="preserve">Notes: </t>
  </si>
  <si>
    <t>Describe</t>
  </si>
  <si>
    <t>c) Breeder Phenotype has negative impact on health and/or fertility</t>
  </si>
  <si>
    <t>d) Offspring Phenotype results in infertility and/ or lethality</t>
  </si>
  <si>
    <t>Information about Offspring</t>
  </si>
  <si>
    <t>Equals Breeding Colony Minus Research Animals</t>
  </si>
  <si>
    <t>Established total</t>
  </si>
  <si>
    <t>Both</t>
  </si>
  <si>
    <t>One</t>
  </si>
  <si>
    <t>** For additional strains, insert new line and press CRTL+D to copy the formulas**</t>
  </si>
  <si>
    <t xml:space="preserve">      c. Weaning and Culling</t>
  </si>
  <si>
    <t xml:space="preserve">4. Animal Numbers for Established Strains: </t>
  </si>
  <si>
    <t>5. Total Animals Requested</t>
  </si>
  <si>
    <t>** For additional strains, insert new line and then press CRTL+D to copy the formulas**</t>
  </si>
  <si>
    <t>b) Negative phenotype</t>
  </si>
  <si>
    <t>Table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</si>
</sst>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9"/>
      <color theme="1"/>
      <name val="Calibri"/>
      <family val="2"/>
      <scheme val="minor"/>
    </font>
    <font>
      <sz val="18"/>
      <color theme="1"/>
      <name val="Calibri"/>
      <family val="2"/>
      <scheme val="minor"/>
    </font>
    <font>
      <b/>
      <sz val="14"/>
      <color theme="1"/>
      <name val="Calibri"/>
      <family val="2"/>
      <scheme val="minor"/>
    </font>
    <font>
      <sz val="8"/>
      <color rgb="FF000000"/>
      <name val="Segoe UI"/>
      <family val="2"/>
    </font>
    <font>
      <sz val="14"/>
      <color theme="1"/>
      <name val="Calibri"/>
      <family val="2"/>
      <scheme val="minor"/>
    </font>
    <font>
      <i/>
      <sz val="11"/>
      <color theme="1"/>
      <name val="Calibri"/>
      <family val="2"/>
      <scheme val="minor"/>
    </font>
    <font>
      <b/>
      <sz val="9"/>
      <color rgb="FFFF0000"/>
      <name val="Calibri"/>
      <family val="2"/>
      <scheme val="minor"/>
    </font>
    <font>
      <b/>
      <sz val="9"/>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39997558519241921"/>
        <bgColor indexed="64"/>
      </patternFill>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48">
    <xf numFmtId="0" fontId="0" fillId="0" borderId="0" xfId="0"/>
    <xf numFmtId="0" fontId="0" fillId="2" borderId="0" xfId="0" applyFill="1"/>
    <xf numFmtId="0" fontId="1" fillId="2" borderId="0" xfId="0" applyFont="1" applyFill="1"/>
    <xf numFmtId="0" fontId="2" fillId="2" borderId="0" xfId="0" applyFont="1" applyFill="1" applyAlignment="1">
      <alignment vertical="top"/>
    </xf>
    <xf numFmtId="0" fontId="0" fillId="2" borderId="1" xfId="0" applyFill="1" applyBorder="1"/>
    <xf numFmtId="0" fontId="0" fillId="2" borderId="2" xfId="0" applyFill="1" applyBorder="1"/>
    <xf numFmtId="0" fontId="3" fillId="2" borderId="0" xfId="0" applyFont="1" applyFill="1" applyAlignment="1">
      <alignment vertical="center"/>
    </xf>
    <xf numFmtId="0" fontId="0" fillId="2" borderId="0" xfId="0" applyFill="1" applyAlignment="1">
      <alignment vertical="center"/>
    </xf>
    <xf numFmtId="0" fontId="0" fillId="2" borderId="3" xfId="0" applyFill="1" applyBorder="1"/>
    <xf numFmtId="0" fontId="7" fillId="2" borderId="3" xfId="0" applyFont="1" applyFill="1" applyBorder="1"/>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2" fillId="2" borderId="0" xfId="0" applyFont="1" applyFill="1"/>
    <xf numFmtId="0" fontId="8" fillId="2" borderId="0" xfId="0" applyFont="1" applyFill="1"/>
    <xf numFmtId="0" fontId="9" fillId="2" borderId="0" xfId="0" applyFont="1" applyFill="1"/>
    <xf numFmtId="0" fontId="0" fillId="2" borderId="9" xfId="0" applyFill="1" applyBorder="1"/>
    <xf numFmtId="0" fontId="7" fillId="2" borderId="9" xfId="0" applyFont="1" applyFill="1" applyBorder="1"/>
    <xf numFmtId="0" fontId="0" fillId="2" borderId="4" xfId="0" applyFill="1" applyBorder="1" applyAlignment="1">
      <alignment horizontal="center" vertical="center"/>
    </xf>
    <xf numFmtId="0" fontId="0" fillId="2" borderId="10" xfId="0" applyFill="1" applyBorder="1"/>
    <xf numFmtId="0" fontId="4" fillId="3" borderId="0" xfId="0" applyFont="1" applyFill="1"/>
    <xf numFmtId="0" fontId="0" fillId="3" borderId="0" xfId="0" applyFill="1"/>
    <xf numFmtId="0" fontId="0" fillId="4" borderId="5" xfId="0" applyFill="1" applyBorder="1" applyAlignment="1">
      <alignment horizontal="center" vertical="center" wrapText="1"/>
    </xf>
    <xf numFmtId="0" fontId="0" fillId="5" borderId="8"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1" xfId="0" applyFill="1" applyBorder="1" applyAlignment="1">
      <alignment horizontal="center" vertical="center" wrapText="1"/>
    </xf>
    <xf numFmtId="0" fontId="0" fillId="6" borderId="4" xfId="0" applyFill="1" applyBorder="1" applyAlignment="1">
      <alignment wrapText="1"/>
    </xf>
    <xf numFmtId="0" fontId="0" fillId="6" borderId="5" xfId="0" applyFill="1" applyBorder="1" applyAlignment="1">
      <alignment wrapText="1"/>
    </xf>
    <xf numFmtId="1" fontId="0" fillId="2" borderId="3" xfId="0" applyNumberFormat="1" applyFill="1" applyBorder="1" applyAlignment="1">
      <alignment horizontal="center" vertical="center" wrapText="1"/>
    </xf>
    <xf numFmtId="1" fontId="0" fillId="6" borderId="3" xfId="0" applyNumberFormat="1" applyFill="1" applyBorder="1"/>
    <xf numFmtId="1" fontId="0" fillId="2" borderId="9" xfId="0" applyNumberFormat="1" applyFill="1" applyBorder="1"/>
    <xf numFmtId="0" fontId="0" fillId="6" borderId="11" xfId="0" applyFill="1" applyBorder="1" applyAlignment="1">
      <alignment horizontal="center" vertical="center" wrapText="1"/>
    </xf>
    <xf numFmtId="0" fontId="0" fillId="6" borderId="13" xfId="0" applyFill="1" applyBorder="1" applyAlignment="1">
      <alignment wrapText="1"/>
    </xf>
    <xf numFmtId="0" fontId="0" fillId="5" borderId="13" xfId="0" applyFill="1" applyBorder="1" applyAlignment="1">
      <alignment horizontal="center" vertical="center" wrapText="1"/>
    </xf>
    <xf numFmtId="0" fontId="0" fillId="6" borderId="4" xfId="0" applyFill="1" applyBorder="1" applyAlignment="1">
      <alignment horizontal="center" wrapText="1"/>
    </xf>
    <xf numFmtId="0" fontId="0" fillId="6" borderId="5" xfId="0" applyFill="1" applyBorder="1" applyAlignment="1">
      <alignment horizontal="center" wrapText="1"/>
    </xf>
    <xf numFmtId="0" fontId="0" fillId="6" borderId="6" xfId="0" applyFill="1" applyBorder="1" applyAlignment="1">
      <alignment horizontal="center" wrapText="1"/>
    </xf>
    <xf numFmtId="0" fontId="0" fillId="2" borderId="9" xfId="0" applyFill="1" applyBorder="1" applyAlignment="1">
      <alignment horizont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7" fillId="2" borderId="9" xfId="0" applyFont="1" applyFill="1" applyBorder="1" applyAlignment="1">
      <alignment horizontal="center"/>
    </xf>
    <xf numFmtId="0" fontId="7" fillId="2" borderId="3" xfId="0" applyFont="1" applyFill="1" applyBorder="1" applyAlignment="1">
      <alignment horizontal="center"/>
    </xf>
    <xf numFmtId="0" fontId="0" fillId="6" borderId="10" xfId="0" applyFill="1" applyBorder="1" applyAlignment="1">
      <alignment horizontal="center"/>
    </xf>
    <xf numFmtId="0" fontId="0" fillId="6" borderId="12" xfId="0" applyFill="1" applyBorder="1" applyAlignment="1">
      <alignment horizontal="center"/>
    </xf>
    <xf numFmtId="0" fontId="0" fillId="2" borderId="0" xfId="0" applyFill="1" applyAlignment="1">
      <alignment horizontal="center"/>
    </xf>
    <xf numFmtId="0" fontId="4" fillId="3" borderId="0" xfId="0" applyFont="1" applyFill="1"/>
    <xf numFmtId="0" fontId="6" fillId="5" borderId="3" xfId="0" applyFont="1" applyFill="1" applyBorder="1" applyAlignment="1">
      <alignment horizontal="center"/>
    </xf>
    <xf numFmtId="0" fontId="6" fillId="4"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107950</xdr:colOff>
          <xdr:row>2</xdr:row>
          <xdr:rowOff>114300</xdr:rowOff>
        </xdr:from>
        <xdr:to>
          <xdr:col>1</xdr:col>
          <xdr:colOff>485775</xdr:colOff>
          <xdr:row>3</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Mouse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5</xdr:row>
          <xdr:rowOff>114300</xdr:rowOff>
        </xdr:from>
        <xdr:to>
          <xdr:col>3</xdr:col>
          <xdr:colOff>323850</xdr:colOff>
          <xdr:row>5</xdr:row>
          <xdr:rowOff>428625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 None of the strains listed below (or their genetic equivalents) are commercially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5</xdr:row>
          <xdr:rowOff>342900</xdr:rowOff>
        </xdr:from>
        <xdr:to>
          <xdr:col>3</xdr:col>
          <xdr:colOff>781050</xdr:colOff>
          <xdr:row>5</xdr:row>
          <xdr:rowOff>638175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 Strains are available commercially, but are bred in-house for the following reason: (check all that 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9</xdr:row>
          <xdr:rowOff>63500</xdr:rowOff>
        </xdr:from>
        <xdr:to>
          <xdr:col>2</xdr:col>
          <xdr:colOff>1647825</xdr:colOff>
          <xdr:row>9</xdr:row>
          <xdr:rowOff>390525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 The breeding cage will contain no more than: 2 adults plus 1 litter at any 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9</xdr:row>
          <xdr:rowOff>374650</xdr:rowOff>
        </xdr:from>
        <xdr:to>
          <xdr:col>3</xdr:col>
          <xdr:colOff>76200</xdr:colOff>
          <xdr:row>10</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 The breeding cage will contain more than: 2 adults plus 1 litter (Protocol Exceptions page: complete 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2</xdr:row>
          <xdr:rowOff>101600</xdr:rowOff>
        </xdr:from>
        <xdr:to>
          <xdr:col>1</xdr:col>
          <xdr:colOff>1028700</xdr:colOff>
          <xdr:row>3</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2</xdr:row>
          <xdr:rowOff>107950</xdr:rowOff>
        </xdr:from>
        <xdr:to>
          <xdr:col>1</xdr:col>
          <xdr:colOff>1428750</xdr:colOff>
          <xdr:row>3</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11</xdr:row>
          <xdr:rowOff>165100</xdr:rowOff>
        </xdr:from>
        <xdr:to>
          <xdr:col>0</xdr:col>
          <xdr:colOff>1552575</xdr:colOff>
          <xdr:row>11</xdr:row>
          <xdr:rowOff>381000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 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11</xdr:row>
          <xdr:rowOff>323850</xdr:rowOff>
        </xdr:from>
        <xdr:to>
          <xdr:col>3</xdr:col>
          <xdr:colOff>1285875</xdr:colOff>
          <xdr:row>11</xdr:row>
          <xdr:rowOff>704850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 Standard genotyping/identification: Ear punch, ear tag, semi-permanant marking (non-toxic ink), or permanent marking (tattoo). Tail tipping performed as described on IACUC Guidance 203. Toe Clipping performed as described on IACUC Guidance 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311150</xdr:colOff>
          <xdr:row>11</xdr:row>
          <xdr:rowOff>692150</xdr:rowOff>
        </xdr:from>
        <xdr:to>
          <xdr:col>4</xdr:col>
          <xdr:colOff>428625</xdr:colOff>
          <xdr:row>11</xdr:row>
          <xdr:rowOff>1114425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 Non-standard genotyping/identification: Microchip implantation or other invasive method not listed in option 2) (describe procedure on Methodology page)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11</xdr:row>
          <xdr:rowOff>1079500</xdr:rowOff>
        </xdr:from>
        <xdr:to>
          <xdr:col>3</xdr:col>
          <xdr:colOff>1114425</xdr:colOff>
          <xdr:row>12</xdr:row>
          <xdr:rowOff>133350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 Exceptions to tail tipping and toe clipping: Tail tipping is performed without anesthesia in &gt;31 day old animals, or exceeds 5mm total biopsy size (Protocol Exceptions page: complete Option 8). Toe clipping is performed in animals that are &gt;7 days old, or more than one digit per paw is removed (Protocol Exceptions page: complete Option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13</xdr:row>
          <xdr:rowOff>127000</xdr:rowOff>
        </xdr:from>
        <xdr:to>
          <xdr:col>3</xdr:col>
          <xdr:colOff>952500</xdr:colOff>
          <xdr:row>13</xdr:row>
          <xdr:rowOff>428625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 Pups are weaned by 21 days of age or between 21-28 days of age if the animals are too small to wean by 21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13</xdr:row>
          <xdr:rowOff>419100</xdr:rowOff>
        </xdr:from>
        <xdr:to>
          <xdr:col>3</xdr:col>
          <xdr:colOff>57150</xdr:colOff>
          <xdr:row>13</xdr:row>
          <xdr:rowOff>714375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 Unwanted pups are euthanized if they have a negative genotype or have expression of negative phenotype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13</xdr:row>
          <xdr:rowOff>590550</xdr:rowOff>
        </xdr:from>
        <xdr:to>
          <xdr:col>3</xdr:col>
          <xdr:colOff>790575</xdr:colOff>
          <xdr:row>13</xdr:row>
          <xdr:rowOff>1181100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 Standard euthanasia (any method may be used)*: Isoflurane overdose, cervical dislocation or decapitation with CO2 or isoflurane presedation, decapitation with scissors without presedation in pups &lt; 7 days of age, UAC performs euthanasia.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311150</xdr:colOff>
          <xdr:row>13</xdr:row>
          <xdr:rowOff>1003300</xdr:rowOff>
        </xdr:from>
        <xdr:to>
          <xdr:col>6</xdr:col>
          <xdr:colOff>142875</xdr:colOff>
          <xdr:row>13</xdr:row>
          <xdr:rowOff>1533525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 Non-standard euthanasia*: Decapitation without presedation in pups &gt; 7 days of age) or cervical dislocation without presedation in mice and rats more than 200g (at least one protocol participant must be certified to perform these methods) as described in IACUC Guidances 201, 202, and 212.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13</xdr:row>
          <xdr:rowOff>1435100</xdr:rowOff>
        </xdr:from>
        <xdr:to>
          <xdr:col>0</xdr:col>
          <xdr:colOff>1571625</xdr:colOff>
          <xdr:row>13</xdr:row>
          <xdr:rowOff>1666875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5)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15</xdr:row>
          <xdr:rowOff>1460500</xdr:rowOff>
        </xdr:from>
        <xdr:to>
          <xdr:col>0</xdr:col>
          <xdr:colOff>1571625</xdr:colOff>
          <xdr:row>16</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5)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15</xdr:row>
          <xdr:rowOff>1085850</xdr:rowOff>
        </xdr:from>
        <xdr:to>
          <xdr:col>2</xdr:col>
          <xdr:colOff>1000125</xdr:colOff>
          <xdr:row>15</xdr:row>
          <xdr:rowOff>1419225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 Non-standard euthanasia*: Decapitation or cervical dislocation without CO2 or isoflurane presedation (at least one protocol participant must be certified to perform method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15</xdr:row>
          <xdr:rowOff>685800</xdr:rowOff>
        </xdr:from>
        <xdr:to>
          <xdr:col>2</xdr:col>
          <xdr:colOff>1209675</xdr:colOff>
          <xdr:row>15</xdr:row>
          <xdr:rowOff>1123950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 Standard euthanasia (any method may be used)*: CO2 or Isoflurane overdose, cervical dislocation or decapitation with CO2 or isoflurane presedation, UAC performs euthanasia.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15</xdr:row>
          <xdr:rowOff>438150</xdr:rowOff>
        </xdr:from>
        <xdr:to>
          <xdr:col>2</xdr:col>
          <xdr:colOff>1343025</xdr:colOff>
          <xdr:row>15</xdr:row>
          <xdr:rowOff>752475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 Breeders are retired after expression of negative phenotype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15</xdr:row>
          <xdr:rowOff>63500</xdr:rowOff>
        </xdr:from>
        <xdr:to>
          <xdr:col>2</xdr:col>
          <xdr:colOff>523875</xdr:colOff>
          <xdr:row>15</xdr:row>
          <xdr:rowOff>466725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 Breeders are retired when no longer productive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17</xdr:row>
          <xdr:rowOff>603250</xdr:rowOff>
        </xdr:from>
        <xdr:to>
          <xdr:col>3</xdr:col>
          <xdr:colOff>857250</xdr:colOff>
          <xdr:row>17</xdr:row>
          <xdr:rowOff>828675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 Other (Describe in Methodology)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17</xdr:row>
          <xdr:rowOff>311150</xdr:rowOff>
        </xdr:from>
        <xdr:to>
          <xdr:col>3</xdr:col>
          <xdr:colOff>609600</xdr:colOff>
          <xdr:row>17</xdr:row>
          <xdr:rowOff>542925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 Vaginal smear or visual inspection of vaginal/sperm plugs (describe procedure on the Methodology page)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17</xdr:row>
          <xdr:rowOff>82550</xdr:rowOff>
        </xdr:from>
        <xdr:to>
          <xdr:col>0</xdr:col>
          <xdr:colOff>1571625</xdr:colOff>
          <xdr:row>17</xdr:row>
          <xdr:rowOff>323850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 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5</xdr:row>
          <xdr:rowOff>628650</xdr:rowOff>
        </xdr:from>
        <xdr:to>
          <xdr:col>2</xdr:col>
          <xdr:colOff>1600200</xdr:colOff>
          <xdr:row>5</xdr:row>
          <xdr:rowOff>819150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 Animals are commercially available but in limited quantity or with a long lead 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5</xdr:row>
          <xdr:rowOff>844550</xdr:rowOff>
        </xdr:from>
        <xdr:to>
          <xdr:col>2</xdr:col>
          <xdr:colOff>1228725</xdr:colOff>
          <xdr:row>5</xdr:row>
          <xdr:rowOff>1047750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 Breeding is performed to generate crosses that are not available commercially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622300</xdr:colOff>
          <xdr:row>5</xdr:row>
          <xdr:rowOff>1041400</xdr:rowOff>
        </xdr:from>
        <xdr:to>
          <xdr:col>2</xdr:col>
          <xdr:colOff>1266825</xdr:colOff>
          <xdr:row>5</xdr:row>
          <xdr:rowOff>1285875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 Breeding is performed to assess fertility as an experimental aim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5</xdr:row>
          <xdr:rowOff>1219200</xdr:rowOff>
        </xdr:from>
        <xdr:to>
          <xdr:col>2</xdr:col>
          <xdr:colOff>1362075</xdr:colOff>
          <xdr:row>5</xdr:row>
          <xdr:rowOff>1514475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 Breeding is performed to enable treatment of the dam as an experimental aim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622300</xdr:colOff>
          <xdr:row>5</xdr:row>
          <xdr:rowOff>1485900</xdr:rowOff>
        </xdr:from>
        <xdr:to>
          <xdr:col>2</xdr:col>
          <xdr:colOff>1514475</xdr:colOff>
          <xdr:row>5</xdr:row>
          <xdr:rowOff>1704975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5) Breeding is performed to generate timed embryos and/or neonates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622300</xdr:colOff>
          <xdr:row>5</xdr:row>
          <xdr:rowOff>1689100</xdr:rowOff>
        </xdr:from>
        <xdr:to>
          <xdr:col>2</xdr:col>
          <xdr:colOff>1171575</xdr:colOff>
          <xdr:row>5</xdr:row>
          <xdr:rowOff>1962150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6) Breeding is only performed to maintain/preserve the strain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622300</xdr:colOff>
          <xdr:row>5</xdr:row>
          <xdr:rowOff>1968500</xdr:rowOff>
        </xdr:from>
        <xdr:to>
          <xdr:col>1</xdr:col>
          <xdr:colOff>1419225</xdr:colOff>
          <xdr:row>5</xdr:row>
          <xdr:rowOff>2162175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7) Other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6A26B-5B6B-4F84-8ADA-EA3B42567520}">
  <sheetPr codeName="Sheet1"/>
  <dimension ref="A1:K47"/>
  <sheetViews>
    <sheetView tabSelected="1" topLeftCell="A25" zoomScale="120" zoomScaleNormal="120" workbookViewId="0">
      <selection activeCell="A32" sqref="A32"/>
    </sheetView>
  </sheetViews>
  <sheetFormatPr defaultRowHeight="28" customHeight="1" x14ac:dyDescent="0.35"/>
  <cols>
    <col min="1" max="1" width="27.54296875" style="1" customWidth="1"/>
    <col min="2" max="2" width="23.453125" style="1" customWidth="1"/>
    <col min="3" max="3" width="33.453125" style="1" customWidth="1"/>
    <col min="4" max="4" width="28.08984375" style="1" customWidth="1"/>
    <col min="5" max="5" width="32.90625" style="1" customWidth="1"/>
    <col min="6" max="6" width="22.7265625" style="1" customWidth="1"/>
    <col min="7" max="7" width="13.26953125" style="1" customWidth="1"/>
    <col min="8" max="8" width="11.6328125" style="1" customWidth="1"/>
    <col min="9" max="9" width="11.453125" style="1" customWidth="1"/>
    <col min="10" max="10" width="12.54296875" style="1" customWidth="1"/>
    <col min="11" max="16384" width="8.7265625" style="1"/>
  </cols>
  <sheetData>
    <row r="1" spans="1:11" ht="28" customHeight="1" x14ac:dyDescent="0.35">
      <c r="A1" s="3" t="s">
        <v>10</v>
      </c>
      <c r="G1" s="44"/>
      <c r="H1" s="44"/>
      <c r="I1" s="44"/>
      <c r="J1" s="44"/>
      <c r="K1" s="44"/>
    </row>
    <row r="2" spans="1:11" ht="28" customHeight="1" thickBot="1" x14ac:dyDescent="0.4">
      <c r="A2" s="6" t="s">
        <v>7</v>
      </c>
      <c r="C2" s="7" t="s">
        <v>8</v>
      </c>
    </row>
    <row r="3" spans="1:11" ht="28" customHeight="1" thickBot="1" x14ac:dyDescent="0.4">
      <c r="A3" s="4" t="s">
        <v>9</v>
      </c>
      <c r="B3" s="5"/>
    </row>
    <row r="5" spans="1:11" ht="28" customHeight="1" x14ac:dyDescent="0.45">
      <c r="A5" s="45" t="s">
        <v>0</v>
      </c>
      <c r="B5" s="45"/>
      <c r="C5" s="45"/>
      <c r="D5" s="21"/>
    </row>
    <row r="6" spans="1:11" ht="180" customHeight="1" x14ac:dyDescent="0.35"/>
    <row r="7" spans="1:11" ht="28" customHeight="1" x14ac:dyDescent="0.45">
      <c r="A7" s="45" t="s">
        <v>1</v>
      </c>
      <c r="B7" s="45"/>
      <c r="C7" s="45"/>
      <c r="D7" s="21"/>
    </row>
    <row r="8" spans="1:11" ht="28" customHeight="1" x14ac:dyDescent="0.35">
      <c r="A8" s="1" t="s">
        <v>2</v>
      </c>
    </row>
    <row r="9" spans="1:11" ht="28" customHeight="1" x14ac:dyDescent="0.35">
      <c r="A9" s="2" t="s">
        <v>11</v>
      </c>
    </row>
    <row r="10" spans="1:11" ht="43" customHeight="1" x14ac:dyDescent="0.35"/>
    <row r="11" spans="1:11" ht="26" customHeight="1" x14ac:dyDescent="0.35">
      <c r="A11" s="2" t="s">
        <v>12</v>
      </c>
    </row>
    <row r="12" spans="1:11" ht="114" customHeight="1" x14ac:dyDescent="0.35">
      <c r="A12" s="2"/>
    </row>
    <row r="13" spans="1:11" ht="28" customHeight="1" x14ac:dyDescent="0.35">
      <c r="A13" s="2" t="s">
        <v>40</v>
      </c>
    </row>
    <row r="14" spans="1:11" ht="142.5" customHeight="1" x14ac:dyDescent="0.35"/>
    <row r="15" spans="1:11" ht="28" customHeight="1" x14ac:dyDescent="0.35">
      <c r="A15" s="2" t="s">
        <v>14</v>
      </c>
    </row>
    <row r="16" spans="1:11" ht="130" customHeight="1" x14ac:dyDescent="0.35"/>
    <row r="17" spans="1:6" ht="28" customHeight="1" x14ac:dyDescent="0.35">
      <c r="A17" s="2" t="s">
        <v>15</v>
      </c>
    </row>
    <row r="18" spans="1:6" ht="66" customHeight="1" x14ac:dyDescent="0.35"/>
    <row r="19" spans="1:6" ht="28" customHeight="1" x14ac:dyDescent="0.45">
      <c r="A19" s="20" t="s">
        <v>3</v>
      </c>
      <c r="B19" s="21"/>
      <c r="C19" s="21"/>
      <c r="D19" s="21"/>
    </row>
    <row r="20" spans="1:6" s="13" customFormat="1" ht="16" customHeight="1" x14ac:dyDescent="0.3">
      <c r="A20" s="14" t="s">
        <v>39</v>
      </c>
    </row>
    <row r="21" spans="1:6" s="13" customFormat="1" ht="16" customHeight="1" thickBot="1" x14ac:dyDescent="0.35">
      <c r="A21" s="15" t="s">
        <v>19</v>
      </c>
    </row>
    <row r="22" spans="1:6" ht="100" customHeight="1" thickBot="1" x14ac:dyDescent="0.4">
      <c r="A22" s="18" t="s">
        <v>6</v>
      </c>
      <c r="B22" s="11" t="s">
        <v>44</v>
      </c>
      <c r="C22" s="22" t="s">
        <v>32</v>
      </c>
      <c r="D22" s="33" t="s">
        <v>33</v>
      </c>
      <c r="E22" s="38" t="s">
        <v>16</v>
      </c>
      <c r="F22" s="39"/>
    </row>
    <row r="23" spans="1:6" ht="28" customHeight="1" x14ac:dyDescent="0.35">
      <c r="A23" s="17"/>
      <c r="B23" s="16"/>
      <c r="C23" s="16"/>
      <c r="D23" s="16"/>
      <c r="E23" s="40" t="s">
        <v>31</v>
      </c>
      <c r="F23" s="40"/>
    </row>
    <row r="24" spans="1:6" ht="28" customHeight="1" x14ac:dyDescent="0.35">
      <c r="A24" s="9"/>
      <c r="B24" s="8"/>
      <c r="C24" s="8"/>
      <c r="D24" s="19"/>
      <c r="E24" s="41" t="s">
        <v>31</v>
      </c>
      <c r="F24" s="41"/>
    </row>
    <row r="25" spans="1:6" ht="28" customHeight="1" x14ac:dyDescent="0.35">
      <c r="A25" s="9"/>
      <c r="B25" s="8"/>
      <c r="C25" s="8"/>
      <c r="D25" s="8"/>
      <c r="E25" s="41" t="s">
        <v>31</v>
      </c>
      <c r="F25" s="41"/>
    </row>
    <row r="26" spans="1:6" ht="28" customHeight="1" x14ac:dyDescent="0.35">
      <c r="A26" s="9"/>
      <c r="B26" s="8"/>
      <c r="C26" s="8"/>
      <c r="D26" s="8"/>
      <c r="E26" s="41" t="s">
        <v>31</v>
      </c>
      <c r="F26" s="41"/>
    </row>
    <row r="27" spans="1:6" ht="28" customHeight="1" x14ac:dyDescent="0.35">
      <c r="A27" s="9"/>
      <c r="B27" s="8"/>
      <c r="C27" s="8"/>
      <c r="D27" s="8"/>
      <c r="E27" s="41" t="s">
        <v>31</v>
      </c>
      <c r="F27" s="41"/>
    </row>
    <row r="28" spans="1:6" ht="28" customHeight="1" x14ac:dyDescent="0.35">
      <c r="A28" s="9"/>
      <c r="B28" s="8"/>
      <c r="C28" s="8"/>
      <c r="D28" s="8"/>
      <c r="E28" s="41" t="s">
        <v>31</v>
      </c>
      <c r="F28" s="41"/>
    </row>
    <row r="30" spans="1:6" ht="29" customHeight="1" x14ac:dyDescent="0.45">
      <c r="A30" s="20" t="s">
        <v>41</v>
      </c>
      <c r="B30" s="21"/>
      <c r="C30" s="21"/>
      <c r="D30" s="21"/>
    </row>
    <row r="31" spans="1:6" s="13" customFormat="1" ht="16" customHeight="1" x14ac:dyDescent="0.3">
      <c r="A31" s="14" t="s">
        <v>43</v>
      </c>
    </row>
    <row r="32" spans="1:6" s="13" customFormat="1" ht="16" customHeight="1" x14ac:dyDescent="0.3">
      <c r="A32" s="15" t="s">
        <v>45</v>
      </c>
    </row>
    <row r="33" spans="1:10" s="13" customFormat="1" ht="16" customHeight="1" thickBot="1" x14ac:dyDescent="0.5">
      <c r="A33" s="15"/>
      <c r="B33" s="46" t="s">
        <v>34</v>
      </c>
      <c r="C33" s="46"/>
      <c r="D33" s="46"/>
      <c r="E33" s="46"/>
      <c r="F33" s="47" t="s">
        <v>5</v>
      </c>
      <c r="G33" s="47"/>
      <c r="H33" s="47"/>
      <c r="I33" s="47"/>
      <c r="J33" s="47"/>
    </row>
    <row r="34" spans="1:10" ht="93.5" customHeight="1" x14ac:dyDescent="0.35">
      <c r="A34" s="12" t="s">
        <v>28</v>
      </c>
      <c r="B34" s="23" t="s">
        <v>20</v>
      </c>
      <c r="C34" s="23" t="s">
        <v>21</v>
      </c>
      <c r="D34" s="23" t="s">
        <v>22</v>
      </c>
      <c r="E34" s="23" t="s">
        <v>23</v>
      </c>
      <c r="F34" s="24" t="s">
        <v>24</v>
      </c>
      <c r="G34" s="24" t="s">
        <v>25</v>
      </c>
      <c r="H34" s="24" t="s">
        <v>26</v>
      </c>
      <c r="I34" s="25" t="s">
        <v>27</v>
      </c>
      <c r="J34" s="31" t="s">
        <v>4</v>
      </c>
    </row>
    <row r="35" spans="1:10" ht="27.5" customHeight="1" x14ac:dyDescent="0.35">
      <c r="A35" s="10"/>
      <c r="B35" s="10">
        <v>10</v>
      </c>
      <c r="C35" s="10">
        <v>0.5</v>
      </c>
      <c r="D35" s="10" t="s">
        <v>37</v>
      </c>
      <c r="E35" s="28">
        <f>IFERROR(IF(B35="","",IF(D35="Both",(SUM(B35/C35)/1),IF(D35="One",(SUM(B35/C35)/0.5)))),"")</f>
        <v>20</v>
      </c>
      <c r="F35" s="10">
        <v>6</v>
      </c>
      <c r="G35" s="10">
        <v>4</v>
      </c>
      <c r="H35" s="28">
        <f>IFERROR(IF(B35="","",IF(SUM((E35/F35)/G35)/0.5&lt;18,18,SUM((E35/F35)/G35)/0.5)),"")</f>
        <v>18</v>
      </c>
      <c r="I35" s="28">
        <f>IFERROR(IF(B35="","",H35/0.7),"")</f>
        <v>25.714285714285715</v>
      </c>
      <c r="J35" s="28">
        <f>IFERROR(IF(B35="","",IF(SUM(E35+I35)&lt;360,SUM(I35+360),SUM(E35+I35))),"")</f>
        <v>385.71428571428572</v>
      </c>
    </row>
    <row r="36" spans="1:10" ht="27.5" customHeight="1" x14ac:dyDescent="0.35">
      <c r="A36" s="10"/>
      <c r="B36" s="10"/>
      <c r="C36" s="10"/>
      <c r="D36" s="10"/>
      <c r="E36" s="28" t="str">
        <f t="shared" ref="E36:E43" si="0">IFERROR(IF(B36="","",IF(D36="Both",(SUM(B36/C36)/1),IF(D36="One",(SUM(B36/C36)/0.5)))),"")</f>
        <v/>
      </c>
      <c r="F36" s="10"/>
      <c r="G36" s="10"/>
      <c r="H36" s="28" t="str">
        <f t="shared" ref="H36:H43" si="1">IFERROR(IF(B36="","",IF(SUM((E36/F36)/G36)/0.5&lt;18,18,SUM((E36/F36)/G36)/0.5)),"")</f>
        <v/>
      </c>
      <c r="I36" s="28" t="str">
        <f t="shared" ref="I36:I43" si="2">IFERROR(IF(B36="","",H36/0.7),"")</f>
        <v/>
      </c>
      <c r="J36" s="28" t="str">
        <f>IFERROR(IF(B36="","",IF(SUM(E36+I36)&lt;360,SUM(I36+360),SUM(E36+I36))),"")</f>
        <v/>
      </c>
    </row>
    <row r="37" spans="1:10" ht="23.5" customHeight="1" x14ac:dyDescent="0.35">
      <c r="A37" s="10"/>
      <c r="B37" s="10"/>
      <c r="C37" s="10"/>
      <c r="D37" s="10"/>
      <c r="E37" s="28" t="str">
        <f t="shared" si="0"/>
        <v/>
      </c>
      <c r="F37" s="10"/>
      <c r="G37" s="10"/>
      <c r="H37" s="28" t="str">
        <f t="shared" si="1"/>
        <v/>
      </c>
      <c r="I37" s="28" t="str">
        <f t="shared" si="2"/>
        <v/>
      </c>
      <c r="J37" s="28" t="str">
        <f t="shared" ref="J37:J43" si="3">IFERROR(IF(B37="","",IF(SUM(E37+I37)&lt;360,SUM(I37+360),SUM(E37+I37))),"")</f>
        <v/>
      </c>
    </row>
    <row r="38" spans="1:10" ht="23.5" customHeight="1" x14ac:dyDescent="0.35">
      <c r="A38" s="10"/>
      <c r="B38" s="10">
        <v>10</v>
      </c>
      <c r="C38" s="10">
        <v>0.5</v>
      </c>
      <c r="D38" s="10" t="s">
        <v>37</v>
      </c>
      <c r="E38" s="28">
        <f t="shared" ref="E38" si="4">IFERROR(IF(B38="","",IF(D38="Both",(SUM(B38/C38)/1),IF(D38="One",(SUM(B38/C38)/0.5)))),"")</f>
        <v>20</v>
      </c>
      <c r="F38" s="10">
        <v>6</v>
      </c>
      <c r="G38" s="10">
        <v>4</v>
      </c>
      <c r="H38" s="28">
        <f t="shared" ref="H38" si="5">IFERROR(IF(B38="","",IF(SUM((E38/F38)/G38)/0.5&lt;18,18,SUM((E38/F38)/G38)/0.5)),"")</f>
        <v>18</v>
      </c>
      <c r="I38" s="28">
        <f t="shared" ref="I38" si="6">IFERROR(IF(B38="","",H38/0.7),"")</f>
        <v>25.714285714285715</v>
      </c>
      <c r="J38" s="28">
        <f t="shared" ref="J38" si="7">IFERROR(IF(B38="","",IF(SUM(E38+I38)&lt;360,SUM(I38+360),SUM(E38+I38))),"")</f>
        <v>385.71428571428572</v>
      </c>
    </row>
    <row r="39" spans="1:10" ht="27.5" customHeight="1" x14ac:dyDescent="0.35">
      <c r="A39" s="10"/>
      <c r="B39" s="10"/>
      <c r="C39" s="10"/>
      <c r="D39" s="10"/>
      <c r="E39" s="28" t="str">
        <f t="shared" si="0"/>
        <v/>
      </c>
      <c r="F39" s="10"/>
      <c r="G39" s="10"/>
      <c r="H39" s="28" t="str">
        <f t="shared" si="1"/>
        <v/>
      </c>
      <c r="I39" s="28" t="str">
        <f t="shared" si="2"/>
        <v/>
      </c>
      <c r="J39" s="28" t="str">
        <f t="shared" si="3"/>
        <v/>
      </c>
    </row>
    <row r="40" spans="1:10" ht="27.5" customHeight="1" x14ac:dyDescent="0.35">
      <c r="A40" s="10"/>
      <c r="B40" s="10"/>
      <c r="C40" s="10"/>
      <c r="D40" s="10"/>
      <c r="E40" s="28" t="str">
        <f t="shared" ref="E40" si="8">IFERROR(IF(B40="","",IF(D40="Both",(SUM(B40/C40)/1),IF(D40="One",(SUM(B40/C40)/0.5)))),"")</f>
        <v/>
      </c>
      <c r="F40" s="10"/>
      <c r="G40" s="10"/>
      <c r="H40" s="28" t="str">
        <f t="shared" ref="H40" si="9">IFERROR(IF(B40="","",IF(SUM((E40/F40)/G40)/0.5&lt;18,18,SUM((E40/F40)/G40)/0.5)),"")</f>
        <v/>
      </c>
      <c r="I40" s="28" t="str">
        <f t="shared" ref="I40" si="10">IFERROR(IF(B40="","",H40/0.7),"")</f>
        <v/>
      </c>
      <c r="J40" s="28" t="str">
        <f t="shared" ref="J40" si="11">IFERROR(IF(B40="","",IF(SUM(E40+I40)&lt;360,SUM(I40+360),SUM(E40+I40))),"")</f>
        <v/>
      </c>
    </row>
    <row r="41" spans="1:10" ht="27.5" customHeight="1" x14ac:dyDescent="0.35">
      <c r="A41" s="10"/>
      <c r="B41" s="10"/>
      <c r="C41" s="10"/>
      <c r="D41" s="10"/>
      <c r="E41" s="28" t="str">
        <f t="shared" si="0"/>
        <v/>
      </c>
      <c r="F41" s="10"/>
      <c r="G41" s="10"/>
      <c r="H41" s="28" t="str">
        <f t="shared" si="1"/>
        <v/>
      </c>
      <c r="I41" s="28" t="str">
        <f t="shared" si="2"/>
        <v/>
      </c>
      <c r="J41" s="28" t="str">
        <f t="shared" si="3"/>
        <v/>
      </c>
    </row>
    <row r="42" spans="1:10" ht="27.5" customHeight="1" x14ac:dyDescent="0.35">
      <c r="A42" s="10"/>
      <c r="B42" s="10"/>
      <c r="C42" s="10"/>
      <c r="D42" s="10"/>
      <c r="E42" s="28" t="str">
        <f t="shared" si="0"/>
        <v/>
      </c>
      <c r="F42" s="10"/>
      <c r="G42" s="10"/>
      <c r="H42" s="28" t="str">
        <f t="shared" si="1"/>
        <v/>
      </c>
      <c r="I42" s="28" t="str">
        <f t="shared" si="2"/>
        <v/>
      </c>
      <c r="J42" s="28" t="str">
        <f t="shared" si="3"/>
        <v/>
      </c>
    </row>
    <row r="43" spans="1:10" ht="28" customHeight="1" x14ac:dyDescent="0.35">
      <c r="A43" s="10"/>
      <c r="B43" s="10"/>
      <c r="C43" s="10"/>
      <c r="D43" s="10"/>
      <c r="E43" s="28" t="str">
        <f t="shared" si="0"/>
        <v/>
      </c>
      <c r="F43" s="10"/>
      <c r="G43" s="10"/>
      <c r="H43" s="28" t="str">
        <f t="shared" si="1"/>
        <v/>
      </c>
      <c r="I43" s="28" t="str">
        <f t="shared" si="2"/>
        <v/>
      </c>
      <c r="J43" s="28" t="str">
        <f t="shared" si="3"/>
        <v/>
      </c>
    </row>
    <row r="44" spans="1:10" ht="28" customHeight="1" x14ac:dyDescent="0.35">
      <c r="H44" s="42" t="s">
        <v>36</v>
      </c>
      <c r="I44" s="43"/>
      <c r="J44" s="29">
        <f>SUM(J35:J43)</f>
        <v>771.42857142857144</v>
      </c>
    </row>
    <row r="45" spans="1:10" ht="28" customHeight="1" thickBot="1" x14ac:dyDescent="0.5">
      <c r="A45" s="20" t="s">
        <v>42</v>
      </c>
      <c r="B45" s="21"/>
      <c r="C45" s="21"/>
      <c r="D45" s="21"/>
    </row>
    <row r="46" spans="1:10" ht="28" customHeight="1" thickBot="1" x14ac:dyDescent="0.4">
      <c r="A46" s="26" t="s">
        <v>13</v>
      </c>
      <c r="B46" s="27" t="s">
        <v>29</v>
      </c>
      <c r="C46" s="32" t="s">
        <v>35</v>
      </c>
      <c r="D46" s="34" t="s">
        <v>30</v>
      </c>
      <c r="E46" s="35"/>
      <c r="F46" s="36"/>
    </row>
    <row r="47" spans="1:10" ht="28" customHeight="1" x14ac:dyDescent="0.35">
      <c r="A47" s="30">
        <f>J44</f>
        <v>771.42857142857144</v>
      </c>
      <c r="B47" s="16">
        <f>SUM(B35:B43)</f>
        <v>20</v>
      </c>
      <c r="C47" s="30">
        <f>A47-B47</f>
        <v>751.42857142857144</v>
      </c>
      <c r="D47" s="37"/>
      <c r="E47" s="37"/>
      <c r="F47" s="37"/>
    </row>
  </sheetData>
  <protectedRanges>
    <protectedRange algorithmName="SHA-512" hashValue="0uE6DuYAarZVN7bY+Kcu7geBLTzq70mtAotZYzuw7MdcP3x8j5iqMlBKqxMQRUCfKttwepa2n6a9VTAh4EnTBQ==" saltValue="bLdmvzwNfzIGFFzcuGTZvA==" spinCount="100000" sqref="A47:C47 E35:E43 H35:J44" name="Range2" securityDescriptor="O:WDG:WDD:(A;;CC;;;S-1-5-21-2397981947-2068935136-3439836683-131375)"/>
  </protectedRanges>
  <mergeCells count="15">
    <mergeCell ref="H44:I44"/>
    <mergeCell ref="G1:K1"/>
    <mergeCell ref="A5:C5"/>
    <mergeCell ref="A7:C7"/>
    <mergeCell ref="B33:E33"/>
    <mergeCell ref="F33:J33"/>
    <mergeCell ref="D46:F46"/>
    <mergeCell ref="D47:F47"/>
    <mergeCell ref="E22:F22"/>
    <mergeCell ref="E23:F23"/>
    <mergeCell ref="E24:F24"/>
    <mergeCell ref="E25:F25"/>
    <mergeCell ref="E26:F26"/>
    <mergeCell ref="E27:F27"/>
    <mergeCell ref="E28:F2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107950</xdr:colOff>
                    <xdr:row>2</xdr:row>
                    <xdr:rowOff>114300</xdr:rowOff>
                  </from>
                  <to>
                    <xdr:col>1</xdr:col>
                    <xdr:colOff>488950</xdr:colOff>
                    <xdr:row>3</xdr:row>
                    <xdr:rowOff>19050</xdr:rowOff>
                  </to>
                </anchor>
              </controlPr>
            </control>
          </mc:Choice>
        </mc:AlternateContent>
        <mc:AlternateContent xmlns:mc="http://schemas.openxmlformats.org/markup-compatibility/2006">
          <mc:Choice Requires="x14">
            <control shapeId="2056" r:id="rId5" name="Option Button 8">
              <controlPr defaultSize="0" autoFill="0" autoLine="0" autoPict="0">
                <anchor moveWithCells="1">
                  <from>
                    <xdr:col>0</xdr:col>
                    <xdr:colOff>260350</xdr:colOff>
                    <xdr:row>5</xdr:row>
                    <xdr:rowOff>114300</xdr:rowOff>
                  </from>
                  <to>
                    <xdr:col>3</xdr:col>
                    <xdr:colOff>323850</xdr:colOff>
                    <xdr:row>5</xdr:row>
                    <xdr:rowOff>425450</xdr:rowOff>
                  </to>
                </anchor>
              </controlPr>
            </control>
          </mc:Choice>
        </mc:AlternateContent>
        <mc:AlternateContent xmlns:mc="http://schemas.openxmlformats.org/markup-compatibility/2006">
          <mc:Choice Requires="x14">
            <control shapeId="2058" r:id="rId6" name="Option Button 10">
              <controlPr defaultSize="0" autoFill="0" autoLine="0" autoPict="0">
                <anchor moveWithCells="1">
                  <from>
                    <xdr:col>0</xdr:col>
                    <xdr:colOff>247650</xdr:colOff>
                    <xdr:row>5</xdr:row>
                    <xdr:rowOff>342900</xdr:rowOff>
                  </from>
                  <to>
                    <xdr:col>3</xdr:col>
                    <xdr:colOff>781050</xdr:colOff>
                    <xdr:row>5</xdr:row>
                    <xdr:rowOff>641350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317500</xdr:colOff>
                    <xdr:row>9</xdr:row>
                    <xdr:rowOff>63500</xdr:rowOff>
                  </from>
                  <to>
                    <xdr:col>2</xdr:col>
                    <xdr:colOff>1651000</xdr:colOff>
                    <xdr:row>9</xdr:row>
                    <xdr:rowOff>393700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0</xdr:col>
                    <xdr:colOff>323850</xdr:colOff>
                    <xdr:row>9</xdr:row>
                    <xdr:rowOff>374650</xdr:rowOff>
                  </from>
                  <to>
                    <xdr:col>3</xdr:col>
                    <xdr:colOff>76200</xdr:colOff>
                    <xdr:row>10</xdr:row>
                    <xdr:rowOff>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1</xdr:col>
                    <xdr:colOff>666750</xdr:colOff>
                    <xdr:row>2</xdr:row>
                    <xdr:rowOff>101600</xdr:rowOff>
                  </from>
                  <to>
                    <xdr:col>1</xdr:col>
                    <xdr:colOff>1028700</xdr:colOff>
                    <xdr:row>3</xdr:row>
                    <xdr:rowOff>12700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1</xdr:col>
                    <xdr:colOff>1066800</xdr:colOff>
                    <xdr:row>2</xdr:row>
                    <xdr:rowOff>107950</xdr:rowOff>
                  </from>
                  <to>
                    <xdr:col>1</xdr:col>
                    <xdr:colOff>1428750</xdr:colOff>
                    <xdr:row>3</xdr:row>
                    <xdr:rowOff>12700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0</xdr:col>
                    <xdr:colOff>304800</xdr:colOff>
                    <xdr:row>11</xdr:row>
                    <xdr:rowOff>165100</xdr:rowOff>
                  </from>
                  <to>
                    <xdr:col>0</xdr:col>
                    <xdr:colOff>1555750</xdr:colOff>
                    <xdr:row>11</xdr:row>
                    <xdr:rowOff>381000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0</xdr:col>
                    <xdr:colOff>317500</xdr:colOff>
                    <xdr:row>11</xdr:row>
                    <xdr:rowOff>323850</xdr:rowOff>
                  </from>
                  <to>
                    <xdr:col>3</xdr:col>
                    <xdr:colOff>1289050</xdr:colOff>
                    <xdr:row>11</xdr:row>
                    <xdr:rowOff>704850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0</xdr:col>
                    <xdr:colOff>311150</xdr:colOff>
                    <xdr:row>11</xdr:row>
                    <xdr:rowOff>692150</xdr:rowOff>
                  </from>
                  <to>
                    <xdr:col>4</xdr:col>
                    <xdr:colOff>431800</xdr:colOff>
                    <xdr:row>11</xdr:row>
                    <xdr:rowOff>1111250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0</xdr:col>
                    <xdr:colOff>336550</xdr:colOff>
                    <xdr:row>11</xdr:row>
                    <xdr:rowOff>1079500</xdr:rowOff>
                  </from>
                  <to>
                    <xdr:col>3</xdr:col>
                    <xdr:colOff>1117600</xdr:colOff>
                    <xdr:row>12</xdr:row>
                    <xdr:rowOff>133350</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0</xdr:col>
                    <xdr:colOff>317500</xdr:colOff>
                    <xdr:row>13</xdr:row>
                    <xdr:rowOff>127000</xdr:rowOff>
                  </from>
                  <to>
                    <xdr:col>3</xdr:col>
                    <xdr:colOff>952500</xdr:colOff>
                    <xdr:row>13</xdr:row>
                    <xdr:rowOff>431800</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0</xdr:col>
                    <xdr:colOff>317500</xdr:colOff>
                    <xdr:row>13</xdr:row>
                    <xdr:rowOff>419100</xdr:rowOff>
                  </from>
                  <to>
                    <xdr:col>3</xdr:col>
                    <xdr:colOff>57150</xdr:colOff>
                    <xdr:row>13</xdr:row>
                    <xdr:rowOff>717550</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0</xdr:col>
                    <xdr:colOff>317500</xdr:colOff>
                    <xdr:row>13</xdr:row>
                    <xdr:rowOff>590550</xdr:rowOff>
                  </from>
                  <to>
                    <xdr:col>3</xdr:col>
                    <xdr:colOff>793750</xdr:colOff>
                    <xdr:row>13</xdr:row>
                    <xdr:rowOff>1181100</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from>
                    <xdr:col>0</xdr:col>
                    <xdr:colOff>311150</xdr:colOff>
                    <xdr:row>13</xdr:row>
                    <xdr:rowOff>1003300</xdr:rowOff>
                  </from>
                  <to>
                    <xdr:col>6</xdr:col>
                    <xdr:colOff>146050</xdr:colOff>
                    <xdr:row>13</xdr:row>
                    <xdr:rowOff>1530350</xdr:rowOff>
                  </to>
                </anchor>
              </controlPr>
            </control>
          </mc:Choice>
        </mc:AlternateContent>
        <mc:AlternateContent xmlns:mc="http://schemas.openxmlformats.org/markup-compatibility/2006">
          <mc:Choice Requires="x14">
            <control shapeId="2073" r:id="rId19" name="Check Box 25">
              <controlPr defaultSize="0" autoFill="0" autoLine="0" autoPict="0">
                <anchor moveWithCells="1">
                  <from>
                    <xdr:col>0</xdr:col>
                    <xdr:colOff>317500</xdr:colOff>
                    <xdr:row>13</xdr:row>
                    <xdr:rowOff>1435100</xdr:rowOff>
                  </from>
                  <to>
                    <xdr:col>0</xdr:col>
                    <xdr:colOff>1568450</xdr:colOff>
                    <xdr:row>13</xdr:row>
                    <xdr:rowOff>1663700</xdr:rowOff>
                  </to>
                </anchor>
              </controlPr>
            </control>
          </mc:Choice>
        </mc:AlternateContent>
        <mc:AlternateContent xmlns:mc="http://schemas.openxmlformats.org/markup-compatibility/2006">
          <mc:Choice Requires="x14">
            <control shapeId="2074" r:id="rId20" name="Check Box 26">
              <controlPr defaultSize="0" autoFill="0" autoLine="0" autoPict="0">
                <anchor moveWithCells="1">
                  <from>
                    <xdr:col>0</xdr:col>
                    <xdr:colOff>330200</xdr:colOff>
                    <xdr:row>15</xdr:row>
                    <xdr:rowOff>1460500</xdr:rowOff>
                  </from>
                  <to>
                    <xdr:col>0</xdr:col>
                    <xdr:colOff>1574800</xdr:colOff>
                    <xdr:row>16</xdr:row>
                    <xdr:rowOff>38100</xdr:rowOff>
                  </to>
                </anchor>
              </controlPr>
            </control>
          </mc:Choice>
        </mc:AlternateContent>
        <mc:AlternateContent xmlns:mc="http://schemas.openxmlformats.org/markup-compatibility/2006">
          <mc:Choice Requires="x14">
            <control shapeId="2075" r:id="rId21" name="Check Box 27">
              <controlPr defaultSize="0" autoFill="0" autoLine="0" autoPict="0">
                <anchor moveWithCells="1">
                  <from>
                    <xdr:col>0</xdr:col>
                    <xdr:colOff>323850</xdr:colOff>
                    <xdr:row>15</xdr:row>
                    <xdr:rowOff>1085850</xdr:rowOff>
                  </from>
                  <to>
                    <xdr:col>2</xdr:col>
                    <xdr:colOff>1003300</xdr:colOff>
                    <xdr:row>15</xdr:row>
                    <xdr:rowOff>1422400</xdr:rowOff>
                  </to>
                </anchor>
              </controlPr>
            </control>
          </mc:Choice>
        </mc:AlternateContent>
        <mc:AlternateContent xmlns:mc="http://schemas.openxmlformats.org/markup-compatibility/2006">
          <mc:Choice Requires="x14">
            <control shapeId="2076" r:id="rId22" name="Check Box 28">
              <controlPr defaultSize="0" autoFill="0" autoLine="0" autoPict="0">
                <anchor moveWithCells="1">
                  <from>
                    <xdr:col>0</xdr:col>
                    <xdr:colOff>336550</xdr:colOff>
                    <xdr:row>15</xdr:row>
                    <xdr:rowOff>685800</xdr:rowOff>
                  </from>
                  <to>
                    <xdr:col>2</xdr:col>
                    <xdr:colOff>1212850</xdr:colOff>
                    <xdr:row>15</xdr:row>
                    <xdr:rowOff>1123950</xdr:rowOff>
                  </to>
                </anchor>
              </controlPr>
            </control>
          </mc:Choice>
        </mc:AlternateContent>
        <mc:AlternateContent xmlns:mc="http://schemas.openxmlformats.org/markup-compatibility/2006">
          <mc:Choice Requires="x14">
            <control shapeId="2077" r:id="rId23" name="Check Box 29">
              <controlPr defaultSize="0" autoFill="0" autoLine="0" autoPict="0">
                <anchor moveWithCells="1">
                  <from>
                    <xdr:col>0</xdr:col>
                    <xdr:colOff>336550</xdr:colOff>
                    <xdr:row>15</xdr:row>
                    <xdr:rowOff>438150</xdr:rowOff>
                  </from>
                  <to>
                    <xdr:col>2</xdr:col>
                    <xdr:colOff>1346200</xdr:colOff>
                    <xdr:row>15</xdr:row>
                    <xdr:rowOff>755650</xdr:rowOff>
                  </to>
                </anchor>
              </controlPr>
            </control>
          </mc:Choice>
        </mc:AlternateContent>
        <mc:AlternateContent xmlns:mc="http://schemas.openxmlformats.org/markup-compatibility/2006">
          <mc:Choice Requires="x14">
            <control shapeId="2078" r:id="rId24" name="Check Box 30">
              <controlPr defaultSize="0" autoFill="0" autoLine="0" autoPict="0">
                <anchor moveWithCells="1">
                  <from>
                    <xdr:col>0</xdr:col>
                    <xdr:colOff>336550</xdr:colOff>
                    <xdr:row>15</xdr:row>
                    <xdr:rowOff>63500</xdr:rowOff>
                  </from>
                  <to>
                    <xdr:col>2</xdr:col>
                    <xdr:colOff>527050</xdr:colOff>
                    <xdr:row>15</xdr:row>
                    <xdr:rowOff>469900</xdr:rowOff>
                  </to>
                </anchor>
              </controlPr>
            </control>
          </mc:Choice>
        </mc:AlternateContent>
        <mc:AlternateContent xmlns:mc="http://schemas.openxmlformats.org/markup-compatibility/2006">
          <mc:Choice Requires="x14">
            <control shapeId="2079" r:id="rId25" name="Check Box 31">
              <controlPr defaultSize="0" autoFill="0" autoLine="0" autoPict="0">
                <anchor moveWithCells="1">
                  <from>
                    <xdr:col>0</xdr:col>
                    <xdr:colOff>336550</xdr:colOff>
                    <xdr:row>17</xdr:row>
                    <xdr:rowOff>603250</xdr:rowOff>
                  </from>
                  <to>
                    <xdr:col>3</xdr:col>
                    <xdr:colOff>857250</xdr:colOff>
                    <xdr:row>17</xdr:row>
                    <xdr:rowOff>831850</xdr:rowOff>
                  </to>
                </anchor>
              </controlPr>
            </control>
          </mc:Choice>
        </mc:AlternateContent>
        <mc:AlternateContent xmlns:mc="http://schemas.openxmlformats.org/markup-compatibility/2006">
          <mc:Choice Requires="x14">
            <control shapeId="2080" r:id="rId26" name="Check Box 32">
              <controlPr defaultSize="0" autoFill="0" autoLine="0" autoPict="0">
                <anchor moveWithCells="1">
                  <from>
                    <xdr:col>0</xdr:col>
                    <xdr:colOff>330200</xdr:colOff>
                    <xdr:row>17</xdr:row>
                    <xdr:rowOff>311150</xdr:rowOff>
                  </from>
                  <to>
                    <xdr:col>3</xdr:col>
                    <xdr:colOff>609600</xdr:colOff>
                    <xdr:row>17</xdr:row>
                    <xdr:rowOff>539750</xdr:rowOff>
                  </to>
                </anchor>
              </controlPr>
            </control>
          </mc:Choice>
        </mc:AlternateContent>
        <mc:AlternateContent xmlns:mc="http://schemas.openxmlformats.org/markup-compatibility/2006">
          <mc:Choice Requires="x14">
            <control shapeId="2081" r:id="rId27" name="Check Box 33">
              <controlPr defaultSize="0" autoFill="0" autoLine="0" autoPict="0">
                <anchor moveWithCells="1">
                  <from>
                    <xdr:col>0</xdr:col>
                    <xdr:colOff>336550</xdr:colOff>
                    <xdr:row>17</xdr:row>
                    <xdr:rowOff>82550</xdr:rowOff>
                  </from>
                  <to>
                    <xdr:col>0</xdr:col>
                    <xdr:colOff>1574800</xdr:colOff>
                    <xdr:row>17</xdr:row>
                    <xdr:rowOff>323850</xdr:rowOff>
                  </to>
                </anchor>
              </controlPr>
            </control>
          </mc:Choice>
        </mc:AlternateContent>
        <mc:AlternateContent xmlns:mc="http://schemas.openxmlformats.org/markup-compatibility/2006">
          <mc:Choice Requires="x14">
            <control shapeId="2086" r:id="rId28" name="Check Box 38">
              <controlPr defaultSize="0" autoFill="0" autoLine="0" autoPict="0">
                <anchor moveWithCells="1">
                  <from>
                    <xdr:col>0</xdr:col>
                    <xdr:colOff>609600</xdr:colOff>
                    <xdr:row>5</xdr:row>
                    <xdr:rowOff>628650</xdr:rowOff>
                  </from>
                  <to>
                    <xdr:col>2</xdr:col>
                    <xdr:colOff>1600200</xdr:colOff>
                    <xdr:row>5</xdr:row>
                    <xdr:rowOff>819150</xdr:rowOff>
                  </to>
                </anchor>
              </controlPr>
            </control>
          </mc:Choice>
        </mc:AlternateContent>
        <mc:AlternateContent xmlns:mc="http://schemas.openxmlformats.org/markup-compatibility/2006">
          <mc:Choice Requires="x14">
            <control shapeId="2087" r:id="rId29" name="Check Box 39">
              <controlPr defaultSize="0" autoFill="0" autoLine="0" autoPict="0">
                <anchor moveWithCells="1">
                  <from>
                    <xdr:col>0</xdr:col>
                    <xdr:colOff>609600</xdr:colOff>
                    <xdr:row>5</xdr:row>
                    <xdr:rowOff>844550</xdr:rowOff>
                  </from>
                  <to>
                    <xdr:col>2</xdr:col>
                    <xdr:colOff>1231900</xdr:colOff>
                    <xdr:row>5</xdr:row>
                    <xdr:rowOff>1047750</xdr:rowOff>
                  </to>
                </anchor>
              </controlPr>
            </control>
          </mc:Choice>
        </mc:AlternateContent>
        <mc:AlternateContent xmlns:mc="http://schemas.openxmlformats.org/markup-compatibility/2006">
          <mc:Choice Requires="x14">
            <control shapeId="2088" r:id="rId30" name="Check Box 40">
              <controlPr defaultSize="0" autoFill="0" autoLine="0" autoPict="0">
                <anchor moveWithCells="1">
                  <from>
                    <xdr:col>0</xdr:col>
                    <xdr:colOff>622300</xdr:colOff>
                    <xdr:row>5</xdr:row>
                    <xdr:rowOff>1041400</xdr:rowOff>
                  </from>
                  <to>
                    <xdr:col>2</xdr:col>
                    <xdr:colOff>1270000</xdr:colOff>
                    <xdr:row>5</xdr:row>
                    <xdr:rowOff>1289050</xdr:rowOff>
                  </to>
                </anchor>
              </controlPr>
            </control>
          </mc:Choice>
        </mc:AlternateContent>
        <mc:AlternateContent xmlns:mc="http://schemas.openxmlformats.org/markup-compatibility/2006">
          <mc:Choice Requires="x14">
            <control shapeId="2089" r:id="rId31" name="Check Box 41">
              <controlPr defaultSize="0" autoFill="0" autoLine="0" autoPict="0">
                <anchor moveWithCells="1">
                  <from>
                    <xdr:col>0</xdr:col>
                    <xdr:colOff>628650</xdr:colOff>
                    <xdr:row>5</xdr:row>
                    <xdr:rowOff>1219200</xdr:rowOff>
                  </from>
                  <to>
                    <xdr:col>2</xdr:col>
                    <xdr:colOff>1365250</xdr:colOff>
                    <xdr:row>5</xdr:row>
                    <xdr:rowOff>1511300</xdr:rowOff>
                  </to>
                </anchor>
              </controlPr>
            </control>
          </mc:Choice>
        </mc:AlternateContent>
        <mc:AlternateContent xmlns:mc="http://schemas.openxmlformats.org/markup-compatibility/2006">
          <mc:Choice Requires="x14">
            <control shapeId="2090" r:id="rId32" name="Check Box 42">
              <controlPr defaultSize="0" autoFill="0" autoLine="0" autoPict="0">
                <anchor moveWithCells="1">
                  <from>
                    <xdr:col>0</xdr:col>
                    <xdr:colOff>622300</xdr:colOff>
                    <xdr:row>5</xdr:row>
                    <xdr:rowOff>1485900</xdr:rowOff>
                  </from>
                  <to>
                    <xdr:col>2</xdr:col>
                    <xdr:colOff>1517650</xdr:colOff>
                    <xdr:row>5</xdr:row>
                    <xdr:rowOff>1708150</xdr:rowOff>
                  </to>
                </anchor>
              </controlPr>
            </control>
          </mc:Choice>
        </mc:AlternateContent>
        <mc:AlternateContent xmlns:mc="http://schemas.openxmlformats.org/markup-compatibility/2006">
          <mc:Choice Requires="x14">
            <control shapeId="2091" r:id="rId33" name="Check Box 43">
              <controlPr defaultSize="0" autoFill="0" autoLine="0" autoPict="0">
                <anchor moveWithCells="1">
                  <from>
                    <xdr:col>0</xdr:col>
                    <xdr:colOff>622300</xdr:colOff>
                    <xdr:row>5</xdr:row>
                    <xdr:rowOff>1689100</xdr:rowOff>
                  </from>
                  <to>
                    <xdr:col>2</xdr:col>
                    <xdr:colOff>1174750</xdr:colOff>
                    <xdr:row>5</xdr:row>
                    <xdr:rowOff>1962150</xdr:rowOff>
                  </to>
                </anchor>
              </controlPr>
            </control>
          </mc:Choice>
        </mc:AlternateContent>
        <mc:AlternateContent xmlns:mc="http://schemas.openxmlformats.org/markup-compatibility/2006">
          <mc:Choice Requires="x14">
            <control shapeId="2092" r:id="rId34" name="Check Box 44">
              <controlPr defaultSize="0" autoFill="0" autoLine="0" autoPict="0">
                <anchor moveWithCells="1">
                  <from>
                    <xdr:col>0</xdr:col>
                    <xdr:colOff>622300</xdr:colOff>
                    <xdr:row>5</xdr:row>
                    <xdr:rowOff>1968500</xdr:rowOff>
                  </from>
                  <to>
                    <xdr:col>1</xdr:col>
                    <xdr:colOff>1422400</xdr:colOff>
                    <xdr:row>5</xdr:row>
                    <xdr:rowOff>2165350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C74C42C-25A1-433D-91DE-04D0ABE2DE08}">
          <x14:formula1>
            <xm:f>Sheet2!$A$1:$A$2</xm:f>
          </x14:formula1>
          <xm:sqref>B23:D28</xm:sqref>
        </x14:dataValidation>
        <x14:dataValidation type="list" allowBlank="1" showInputMessage="1" showErrorMessage="1" xr:uid="{C6917B45-6CFC-4607-A1C3-BA13CCB0513F}">
          <x14:formula1>
            <xm:f>Sheet2!$D$1:$D$5</xm:f>
          </x14:formula1>
          <xm:sqref>C35:C43</xm:sqref>
        </x14:dataValidation>
        <x14:dataValidation type="list" allowBlank="1" showInputMessage="1" showErrorMessage="1" xr:uid="{30298318-7519-4236-A93E-5D8903716A74}">
          <x14:formula1>
            <xm:f>Sheet2!$E$1:$E$2</xm:f>
          </x14:formula1>
          <xm:sqref>D35:D43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12BAC-424A-4FC0-A211-780839E2FD93}">
  <dimension ref="A1:E5"/>
  <sheetViews>
    <sheetView workbookViewId="0">
      <selection activeCell="A13" sqref="A13"/>
    </sheetView>
  </sheetViews>
  <sheetFormatPr defaultRowHeight="14.5" x14ac:dyDescent="0.35"/>
  <sheetData>
    <row r="1" spans="1:5" x14ac:dyDescent="0.35">
      <c r="A1" t="s">
        <v>17</v>
      </c>
      <c r="C1" t="s">
        <v>17</v>
      </c>
      <c r="D1">
        <v>0.15</v>
      </c>
      <c r="E1" t="s">
        <v>37</v>
      </c>
    </row>
    <row r="2" spans="1:5" x14ac:dyDescent="0.35">
      <c r="A2" t="s">
        <v>18</v>
      </c>
      <c r="C2" t="s">
        <v>18</v>
      </c>
      <c r="D2">
        <v>0.25</v>
      </c>
      <c r="E2" t="s">
        <v>38</v>
      </c>
    </row>
    <row r="3" spans="1:5" x14ac:dyDescent="0.35">
      <c r="D3">
        <v>0.5</v>
      </c>
    </row>
    <row r="4" spans="1:5" x14ac:dyDescent="0.35">
      <c r="D4">
        <v>0.75</v>
      </c>
    </row>
    <row r="5" spans="1:5" x14ac:dyDescent="0.35">
      <c r="D5">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Breeding Addendum</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Swiokla, Juliana Marie - (jjames2)</dc:creator>
  <cp:lastModifiedBy>Swiokla, Juliana Marie - (jjames2)</cp:lastModifiedBy>
  <dcterms:created xsi:type="dcterms:W3CDTF">2015-06-05T18:17:20Z</dcterms:created>
  <dcterms:modified xsi:type="dcterms:W3CDTF">2022-12-22T22:45:33Z</dcterms:modified>
</cp:coreProperties>
</file>